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850" windowHeight="10365" tabRatio="823"/>
  </bookViews>
  <sheets>
    <sheet name="信息统计表（此表需提供电子版）" sheetId="10" r:id="rId1"/>
    <sheet name="2-1银行贷款类" sheetId="1" r:id="rId2"/>
    <sheet name="2-1-1银行贷款类" sheetId="2" r:id="rId3"/>
    <sheet name="2-2担保贷款类" sheetId="11" r:id="rId4"/>
    <sheet name="2-2-1担保贷款类" sheetId="12" r:id="rId5"/>
    <sheet name="2-3商票类" sheetId="19" r:id="rId6"/>
    <sheet name="2-3-1商票类" sheetId="20" r:id="rId7"/>
    <sheet name="2-4债券融资类" sheetId="13" r:id="rId8"/>
    <sheet name="2-4-1债券融资类" sheetId="14" r:id="rId9"/>
    <sheet name="2-5融资租赁类" sheetId="17" r:id="rId10"/>
    <sheet name="2-5-1融资租赁类" sheetId="18" r:id="rId11"/>
    <sheet name="2-1-2知识产权质押贷款（废）" sheetId="4" state="hidden" r:id="rId12"/>
    <sheet name="2-1-3股权质押贷款（废）" sheetId="6" state="hidden" r:id="rId13"/>
    <sheet name="2-1-4应收账款质押贷款（废）" sheetId="9" state="hidden" r:id="rId14"/>
    <sheet name="2-1-5并购贷款（废）" sheetId="8" state="hidden" r:id="rId15"/>
  </sheets>
  <definedNames>
    <definedName name="_xlnm.Print_Area" localSheetId="2">'2-1-1银行贷款类'!$A$1:$J$16</definedName>
    <definedName name="_xlnm.Print_Area" localSheetId="1">'2-1银行贷款类'!$A$1:$F$38</definedName>
    <definedName name="_xlnm.Print_Area" localSheetId="4">'2-2-1担保贷款类'!$A$1:$J$16</definedName>
    <definedName name="_xlnm.Print_Area" localSheetId="3">'2-2担保贷款类'!$A$1:$F$37</definedName>
    <definedName name="_xlnm.Print_Area" localSheetId="6">'2-3-1商票类'!$A$1:$G$13</definedName>
    <definedName name="_xlnm.Print_Area" localSheetId="5">'2-3商票类'!$A$1:$F$33</definedName>
    <definedName name="_xlnm.Print_Area" localSheetId="8">'2-4-1债券融资类'!$A$1:$I$13</definedName>
    <definedName name="_xlnm.Print_Area" localSheetId="7">'2-4债券融资类'!$A$1:$F$34</definedName>
    <definedName name="_xlnm.Print_Area" localSheetId="10">'2-5-1融资租赁类'!$A$1:$J$16</definedName>
    <definedName name="_xlnm.Print_Area" localSheetId="9">'2-5融资租赁类'!$A$1:$F$34</definedName>
    <definedName name="_xlnm.Print_Titles" localSheetId="1">'2-1银行贷款类'!$1:$1</definedName>
    <definedName name="_xlnm.Print_Titles" localSheetId="3">'2-2担保贷款类'!$1:$1</definedName>
    <definedName name="_xlnm.Print_Titles" localSheetId="5">'2-3商票类'!$1:$1</definedName>
    <definedName name="_xlnm.Print_Titles" localSheetId="7">'2-4债券融资类'!$1:$1</definedName>
    <definedName name="_xlnm.Print_Titles" localSheetId="9">'2-5融资租赁类'!$1:$1</definedName>
    <definedName name="simple_0_1" localSheetId="1">'2-1银行贷款类'!#REF!</definedName>
    <definedName name="simple_0_1" localSheetId="3">'2-2担保贷款类'!#REF!</definedName>
    <definedName name="simple_0_1" localSheetId="5">'2-3商票类'!#REF!</definedName>
    <definedName name="simple_0_1" localSheetId="7">'2-4债券融资类'!#REF!</definedName>
    <definedName name="simple_0_1" localSheetId="9">'2-5融资租赁类'!#REF!</definedName>
    <definedName name="simple_0_13" localSheetId="1">'2-1银行贷款类'!#REF!</definedName>
    <definedName name="simple_0_13" localSheetId="3">'2-2担保贷款类'!#REF!</definedName>
    <definedName name="simple_0_13" localSheetId="5">'2-3商票类'!#REF!</definedName>
    <definedName name="simple_0_13" localSheetId="7">'2-4债券融资类'!#REF!</definedName>
    <definedName name="simple_0_13" localSheetId="9">'2-5融资租赁类'!#REF!</definedName>
    <definedName name="simple_0_14" localSheetId="1">'2-1银行贷款类'!#REF!</definedName>
    <definedName name="simple_0_14" localSheetId="3">'2-2担保贷款类'!#REF!</definedName>
    <definedName name="simple_0_14" localSheetId="5">'2-3商票类'!#REF!</definedName>
    <definedName name="simple_0_14" localSheetId="7">'2-4债券融资类'!#REF!</definedName>
    <definedName name="simple_0_14" localSheetId="9">'2-5融资租赁类'!#REF!</definedName>
    <definedName name="simple_0_15" localSheetId="1">'2-1银行贷款类'!#REF!</definedName>
    <definedName name="simple_0_15" localSheetId="3">'2-2担保贷款类'!#REF!</definedName>
    <definedName name="simple_0_15" localSheetId="5">'2-3商票类'!#REF!</definedName>
    <definedName name="simple_0_15" localSheetId="7">'2-4债券融资类'!#REF!</definedName>
    <definedName name="simple_0_15" localSheetId="9">'2-5融资租赁类'!#REF!</definedName>
    <definedName name="simple_0_16" localSheetId="1">'2-1银行贷款类'!#REF!</definedName>
    <definedName name="simple_0_16" localSheetId="3">'2-2担保贷款类'!#REF!</definedName>
    <definedName name="simple_0_16" localSheetId="5">'2-3商票类'!#REF!</definedName>
    <definedName name="simple_0_16" localSheetId="7">'2-4债券融资类'!#REF!</definedName>
    <definedName name="simple_0_16" localSheetId="9">'2-5融资租赁类'!#REF!</definedName>
    <definedName name="simple_0_17" localSheetId="1">'2-1银行贷款类'!#REF!</definedName>
    <definedName name="simple_0_17" localSheetId="3">'2-2担保贷款类'!#REF!</definedName>
    <definedName name="simple_0_17" localSheetId="5">'2-3商票类'!#REF!</definedName>
    <definedName name="simple_0_17" localSheetId="7">'2-4债券融资类'!#REF!</definedName>
    <definedName name="simple_0_17" localSheetId="9">'2-5融资租赁类'!#REF!</definedName>
    <definedName name="simple_0_19" localSheetId="1">'2-1银行贷款类'!#REF!</definedName>
    <definedName name="simple_0_19" localSheetId="3">'2-2担保贷款类'!#REF!</definedName>
    <definedName name="simple_0_19" localSheetId="5">'2-3商票类'!#REF!</definedName>
    <definedName name="simple_0_19" localSheetId="7">'2-4债券融资类'!#REF!</definedName>
    <definedName name="simple_0_19" localSheetId="9">'2-5融资租赁类'!#REF!</definedName>
    <definedName name="simple_0_2" localSheetId="1">'2-1银行贷款类'!$E$2</definedName>
    <definedName name="simple_0_2" localSheetId="3">'2-2担保贷款类'!$E$2</definedName>
    <definedName name="simple_0_2" localSheetId="5">'2-3商票类'!$E$2</definedName>
    <definedName name="simple_0_2" localSheetId="7">'2-4债券融资类'!$E$2</definedName>
    <definedName name="simple_0_2" localSheetId="9">'2-5融资租赁类'!$E$2</definedName>
    <definedName name="simple_0_21" localSheetId="1">'2-1银行贷款类'!#REF!</definedName>
    <definedName name="simple_0_21" localSheetId="3">'2-2担保贷款类'!#REF!</definedName>
    <definedName name="simple_0_21" localSheetId="5">'2-3商票类'!#REF!</definedName>
    <definedName name="simple_0_21" localSheetId="7">'2-4债券融资类'!#REF!</definedName>
    <definedName name="simple_0_21" localSheetId="9">'2-5融资租赁类'!#REF!</definedName>
    <definedName name="simple_0_23" localSheetId="1">'2-1银行贷款类'!#REF!</definedName>
    <definedName name="simple_0_23" localSheetId="3">'2-2担保贷款类'!#REF!</definedName>
    <definedName name="simple_0_23" localSheetId="5">'2-3商票类'!#REF!</definedName>
    <definedName name="simple_0_23" localSheetId="7">'2-4债券融资类'!#REF!</definedName>
    <definedName name="simple_0_23" localSheetId="9">'2-5融资租赁类'!#REF!</definedName>
    <definedName name="simple_0_25" localSheetId="1">'2-1银行贷款类'!#REF!</definedName>
    <definedName name="simple_0_25" localSheetId="3">'2-2担保贷款类'!#REF!</definedName>
    <definedName name="simple_0_25" localSheetId="5">'2-3商票类'!#REF!</definedName>
    <definedName name="simple_0_25" localSheetId="7">'2-4债券融资类'!#REF!</definedName>
    <definedName name="simple_0_25" localSheetId="9">'2-5融资租赁类'!#REF!</definedName>
    <definedName name="simple_0_26" localSheetId="1">'2-1银行贷款类'!#REF!</definedName>
    <definedName name="simple_0_26" localSheetId="3">'2-2担保贷款类'!#REF!</definedName>
    <definedName name="simple_0_26" localSheetId="5">'2-3商票类'!#REF!</definedName>
    <definedName name="simple_0_26" localSheetId="7">'2-4债券融资类'!#REF!</definedName>
    <definedName name="simple_0_26" localSheetId="9">'2-5融资租赁类'!#REF!</definedName>
    <definedName name="simple_0_3" localSheetId="1">'2-1银行贷款类'!#REF!</definedName>
    <definedName name="simple_0_3" localSheetId="3">'2-2担保贷款类'!#REF!</definedName>
    <definedName name="simple_0_3" localSheetId="5">'2-3商票类'!#REF!</definedName>
    <definedName name="simple_0_3" localSheetId="7">'2-4债券融资类'!#REF!</definedName>
    <definedName name="simple_0_3" localSheetId="9">'2-5融资租赁类'!#REF!</definedName>
    <definedName name="simple_0_35" localSheetId="1">'2-1银行贷款类'!#REF!</definedName>
    <definedName name="simple_0_35" localSheetId="3">'2-2担保贷款类'!#REF!</definedName>
    <definedName name="simple_0_35" localSheetId="5">'2-3商票类'!#REF!</definedName>
    <definedName name="simple_0_35" localSheetId="7">'2-4债券融资类'!#REF!</definedName>
    <definedName name="simple_0_35" localSheetId="9">'2-5融资租赁类'!#REF!</definedName>
    <definedName name="simple_0_36" localSheetId="1">'2-1银行贷款类'!#REF!</definedName>
    <definedName name="simple_0_36" localSheetId="3">'2-2担保贷款类'!#REF!</definedName>
    <definedName name="simple_0_36" localSheetId="5">'2-3商票类'!#REF!</definedName>
    <definedName name="simple_0_36" localSheetId="7">'2-4债券融资类'!#REF!</definedName>
    <definedName name="simple_0_36" localSheetId="9">'2-5融资租赁类'!#REF!</definedName>
    <definedName name="simple_0_37" localSheetId="1">'2-1银行贷款类'!#REF!</definedName>
    <definedName name="simple_0_37" localSheetId="3">'2-2担保贷款类'!#REF!</definedName>
    <definedName name="simple_0_37" localSheetId="5">'2-3商票类'!#REF!</definedName>
    <definedName name="simple_0_37" localSheetId="7">'2-4债券融资类'!#REF!</definedName>
    <definedName name="simple_0_37" localSheetId="9">'2-5融资租赁类'!#REF!</definedName>
    <definedName name="simple_0_4" localSheetId="1">'2-1银行贷款类'!$D$3</definedName>
    <definedName name="simple_0_4" localSheetId="3">'2-2担保贷款类'!$D$3</definedName>
    <definedName name="simple_0_4" localSheetId="5">'2-3商票类'!$D$3</definedName>
    <definedName name="simple_0_4" localSheetId="7">'2-4债券融资类'!$D$3</definedName>
    <definedName name="simple_0_4" localSheetId="9">'2-5融资租赁类'!$D$3</definedName>
    <definedName name="simple_0_5" localSheetId="1">'2-1银行贷款类'!#REF!</definedName>
    <definedName name="simple_0_5" localSheetId="3">'2-2担保贷款类'!#REF!</definedName>
    <definedName name="simple_0_5" localSheetId="5">'2-3商票类'!#REF!</definedName>
    <definedName name="simple_0_5" localSheetId="7">'2-4债券融资类'!#REF!</definedName>
    <definedName name="simple_0_5" localSheetId="9">'2-5融资租赁类'!#REF!</definedName>
    <definedName name="simple_0_6" localSheetId="1">'2-1银行贷款类'!$B$3</definedName>
    <definedName name="simple_0_6" localSheetId="3">'2-2担保贷款类'!#REF!</definedName>
    <definedName name="simple_0_6" localSheetId="5">'2-3商票类'!#REF!</definedName>
    <definedName name="simple_0_6" localSheetId="7">'2-4债券融资类'!#REF!</definedName>
    <definedName name="simple_0_6" localSheetId="9">'2-5融资租赁类'!#REF!</definedName>
    <definedName name="simple_0_8" localSheetId="1">'2-1银行贷款类'!#REF!</definedName>
    <definedName name="simple_0_8" localSheetId="3">'2-2担保贷款类'!#REF!</definedName>
    <definedName name="simple_0_8" localSheetId="5">'2-3商票类'!#REF!</definedName>
    <definedName name="simple_0_8" localSheetId="7">'2-4债券融资类'!#REF!</definedName>
    <definedName name="simple_0_8" localSheetId="9">'2-5融资租赁类'!#REF!</definedName>
    <definedName name="simple_0_9" localSheetId="1">'2-1银行贷款类'!#REF!</definedName>
    <definedName name="simple_0_9" localSheetId="3">'2-2担保贷款类'!#REF!</definedName>
    <definedName name="simple_0_9" localSheetId="5">'2-3商票类'!#REF!</definedName>
    <definedName name="simple_0_9" localSheetId="7">'2-4债券融资类'!#REF!</definedName>
    <definedName name="simple_0_9" localSheetId="9">'2-5融资租赁类'!#REF!</definedName>
  </definedNames>
  <calcPr calcId="125725"/>
</workbook>
</file>

<file path=xl/calcChain.xml><?xml version="1.0" encoding="utf-8"?>
<calcChain xmlns="http://schemas.openxmlformats.org/spreadsheetml/2006/main">
  <c r="W7" i="8"/>
  <c r="Q7"/>
  <c r="W6"/>
  <c r="Q6"/>
  <c r="W5"/>
  <c r="Q5"/>
  <c r="W4"/>
  <c r="Q4"/>
  <c r="R3"/>
  <c r="Q3"/>
  <c r="P3"/>
  <c r="B3"/>
  <c r="W7" i="9"/>
  <c r="Q7"/>
  <c r="W6"/>
  <c r="Q6"/>
  <c r="W5"/>
  <c r="Q5"/>
  <c r="W4"/>
  <c r="Q4"/>
  <c r="R3"/>
  <c r="Q3"/>
  <c r="P3"/>
  <c r="B3"/>
  <c r="X7" i="6"/>
  <c r="R7"/>
  <c r="X6"/>
  <c r="R6"/>
  <c r="X5"/>
  <c r="R5"/>
  <c r="X4"/>
  <c r="R4"/>
  <c r="S3"/>
  <c r="R3"/>
  <c r="Q3"/>
  <c r="B3"/>
  <c r="W7" i="4"/>
  <c r="W6"/>
  <c r="Q6"/>
  <c r="W5"/>
  <c r="Q5"/>
  <c r="W4"/>
  <c r="Q4"/>
  <c r="R3"/>
  <c r="Q3"/>
  <c r="P3"/>
  <c r="B3"/>
  <c r="J15" i="18"/>
  <c r="I15"/>
  <c r="G15"/>
  <c r="F24" i="17"/>
  <c r="E24"/>
  <c r="D24"/>
  <c r="F10"/>
  <c r="E10"/>
  <c r="B10"/>
  <c r="F8"/>
  <c r="E8"/>
  <c r="D8"/>
  <c r="C8"/>
  <c r="B8"/>
  <c r="E6"/>
  <c r="B6"/>
  <c r="F5"/>
  <c r="E5"/>
  <c r="D5"/>
  <c r="B4"/>
  <c r="F3"/>
  <c r="B3"/>
  <c r="F2"/>
  <c r="B2"/>
  <c r="I13" i="14"/>
  <c r="H13"/>
  <c r="F13"/>
  <c r="F24" i="13"/>
  <c r="E24"/>
  <c r="D24"/>
  <c r="F10"/>
  <c r="E10"/>
  <c r="B10"/>
  <c r="F8"/>
  <c r="E8"/>
  <c r="D8"/>
  <c r="C8"/>
  <c r="B8"/>
  <c r="E6"/>
  <c r="B6"/>
  <c r="F5"/>
  <c r="E5"/>
  <c r="D5"/>
  <c r="B4"/>
  <c r="F3"/>
  <c r="B3"/>
  <c r="F2"/>
  <c r="B2"/>
  <c r="G13" i="20"/>
  <c r="B13"/>
  <c r="G12"/>
  <c r="G11"/>
  <c r="G10"/>
  <c r="G9"/>
  <c r="G8"/>
  <c r="G7"/>
  <c r="G6"/>
  <c r="G5"/>
  <c r="G4"/>
  <c r="G3"/>
  <c r="F24" i="19"/>
  <c r="E24"/>
  <c r="D24"/>
  <c r="F10"/>
  <c r="E10"/>
  <c r="B10"/>
  <c r="F8"/>
  <c r="E8"/>
  <c r="D8"/>
  <c r="C8"/>
  <c r="B8"/>
  <c r="E6"/>
  <c r="B6"/>
  <c r="F5"/>
  <c r="E5"/>
  <c r="D5"/>
  <c r="B4"/>
  <c r="F3"/>
  <c r="B3"/>
  <c r="F2"/>
  <c r="B2"/>
  <c r="J16" i="12"/>
  <c r="I16"/>
  <c r="G16"/>
  <c r="F24" i="11"/>
  <c r="E24"/>
  <c r="D24"/>
  <c r="F10"/>
  <c r="E10"/>
  <c r="B10"/>
  <c r="F8"/>
  <c r="E8"/>
  <c r="D8"/>
  <c r="C8"/>
  <c r="B8"/>
  <c r="E6"/>
  <c r="B6"/>
  <c r="F5"/>
  <c r="E5"/>
  <c r="D5"/>
  <c r="B4"/>
  <c r="F3"/>
  <c r="B3"/>
  <c r="F2"/>
  <c r="B2"/>
  <c r="J16" i="2"/>
  <c r="I16"/>
  <c r="G16"/>
  <c r="F24" i="1"/>
  <c r="E24"/>
  <c r="D24"/>
  <c r="F10"/>
  <c r="E10"/>
  <c r="B10"/>
  <c r="F8"/>
  <c r="E8"/>
  <c r="D8"/>
  <c r="C8"/>
  <c r="B8"/>
  <c r="E6"/>
  <c r="B6"/>
  <c r="F5"/>
  <c r="E5"/>
  <c r="D5"/>
  <c r="B4"/>
  <c r="F3"/>
  <c r="B3"/>
  <c r="F2"/>
  <c r="B2"/>
</calcChain>
</file>

<file path=xl/sharedStrings.xml><?xml version="1.0" encoding="utf-8"?>
<sst xmlns="http://schemas.openxmlformats.org/spreadsheetml/2006/main" count="677" uniqueCount="206">
  <si>
    <t>海淀园</t>
  </si>
  <si>
    <t>前沿信息产业</t>
  </si>
  <si>
    <t>昌平园</t>
  </si>
  <si>
    <t>生物健康产业</t>
  </si>
  <si>
    <t>大兴园</t>
  </si>
  <si>
    <t>智能制造和新材料产业</t>
  </si>
  <si>
    <t>顺义园</t>
  </si>
  <si>
    <t>生态环境与新能源产业</t>
  </si>
  <si>
    <t>怀柔园</t>
  </si>
  <si>
    <t>现代交通产业</t>
  </si>
  <si>
    <t>丰台园</t>
  </si>
  <si>
    <t>新兴服务业</t>
  </si>
  <si>
    <t>延庆园</t>
  </si>
  <si>
    <t>亦庄园</t>
  </si>
  <si>
    <t>西城园</t>
  </si>
  <si>
    <t>通州园</t>
  </si>
  <si>
    <t>朝阳园</t>
  </si>
  <si>
    <t>东城园</t>
  </si>
  <si>
    <t>石景山园</t>
  </si>
  <si>
    <t>门头沟园</t>
  </si>
  <si>
    <t>房山园</t>
  </si>
  <si>
    <t>密云园</t>
  </si>
  <si>
    <t>平谷园</t>
  </si>
  <si>
    <t>企业基本信息（应和中关村科技园区管理委员会官网中的“企业名录”保持一致）</t>
  </si>
  <si>
    <t>所属行业</t>
  </si>
  <si>
    <t>具体联系人</t>
  </si>
  <si>
    <t>知识产权数量（个）</t>
  </si>
  <si>
    <t>初审金融机构信息</t>
  </si>
  <si>
    <t>企业名称</t>
  </si>
  <si>
    <t>法定代表人</t>
  </si>
  <si>
    <t>组织机构代码</t>
  </si>
  <si>
    <t>所属园区</t>
  </si>
  <si>
    <t>姓名</t>
  </si>
  <si>
    <t>职务</t>
  </si>
  <si>
    <t>联系方式</t>
  </si>
  <si>
    <t>发明专利</t>
  </si>
  <si>
    <t>实用新型专利</t>
  </si>
  <si>
    <t>外观设计专利</t>
  </si>
  <si>
    <t>软件著作权</t>
  </si>
  <si>
    <t>其他</t>
  </si>
  <si>
    <t>机构全称</t>
  </si>
  <si>
    <t>客户经理</t>
  </si>
  <si>
    <t>银行账号</t>
  </si>
  <si>
    <t>开户行</t>
  </si>
  <si>
    <t>示例公司——甲公司</t>
  </si>
  <si>
    <t>张三</t>
  </si>
  <si>
    <t>11111111-1</t>
  </si>
  <si>
    <t>李四</t>
  </si>
  <si>
    <t>××部门经理</t>
  </si>
  <si>
    <t>134********</t>
  </si>
  <si>
    <t>3</t>
  </si>
  <si>
    <t>4</t>
  </si>
  <si>
    <t>10</t>
  </si>
  <si>
    <t>20</t>
  </si>
  <si>
    <t>5</t>
  </si>
  <si>
    <t>中国××银行股份有限公司</t>
  </si>
  <si>
    <t>王五</t>
  </si>
  <si>
    <t>136********</t>
  </si>
  <si>
    <t>6123000009807</t>
  </si>
  <si>
    <t>中国××银行××支行</t>
  </si>
  <si>
    <t>说明：</t>
  </si>
  <si>
    <t>1、此表格1-17行已隐藏，请勿删除</t>
  </si>
  <si>
    <t>2、此表无需打印，需提供电子版给金融机构，再由金融机构统一提交</t>
  </si>
  <si>
    <t>3、为避免企业重复填报，在此表中填写信息后，会自动链接至表“4-1”等表格中</t>
  </si>
  <si>
    <t>中关村企业科技信贷支持资金申请表（银行信贷类）（样表）</t>
  </si>
  <si>
    <t>提示：此表标记颜色的信息从“信息统计表”中链接，无需重复填写</t>
  </si>
  <si>
    <t>公司联系人</t>
  </si>
  <si>
    <t>银行账号（用于拨付财政补贴，请准确填写）</t>
  </si>
  <si>
    <t>申报机构信息</t>
  </si>
  <si>
    <t>公司简介（含发展历程、核心技术或自主 知识产权、商业模式、行业地位、发展趋势等，400字以内）</t>
  </si>
  <si>
    <t>主营业务、主要产品或服务</t>
  </si>
  <si>
    <t>申请补贴情况（每笔补贴填写一行，可加行）</t>
  </si>
  <si>
    <t>序号</t>
  </si>
  <si>
    <t>申请补贴信贷产品类别（选择一类）</t>
  </si>
  <si>
    <t>放款单金额（元）</t>
  </si>
  <si>
    <t>申报利息金额（元，多年期贷款，只能填写1年利息）</t>
  </si>
  <si>
    <t>申请补贴金额（元）</t>
  </si>
  <si>
    <t>信用贷款</t>
  </si>
  <si>
    <t>合计</t>
  </si>
  <si>
    <t>——</t>
  </si>
  <si>
    <t>申报材料清单（按顺序装订）</t>
  </si>
  <si>
    <t>1.中关村企业科技信贷支持资金申请表（申请多个项目的，只需填写一份）</t>
  </si>
  <si>
    <t>2.企业营业执照副本复印件</t>
  </si>
  <si>
    <t>3.企业所得税年度汇算清缴（总公司及分公司汇总）纳税申报表（融资业务发生时点上一年度）复印件</t>
  </si>
  <si>
    <t>4.企业自主知识产权列表及证明材料（每个类别不超过3份）</t>
  </si>
  <si>
    <t>5.借款合同复印件，以及与借款合同相关的所有质押、保证等相关合同复印件</t>
  </si>
  <si>
    <t>6.放款凭证、还款凭证、利息单复印件（银行单据及印章需完整清晰，需含收付单位名称及账号、贷款期限或起止息日、借款合同编号、利率等信息。若单据不具备以上信息，可补充其他的银行原始资料或含以上信息银行查询系统截图打印并盖银行章）</t>
  </si>
  <si>
    <t>7.申请股权或知识产权质押、应收账款质押贷款支持资金的，须提供经法定质押登记机构登记的有关材料复印件（知识产权质押贷款、股权质押贷款、应收账款质押贷款需提供）</t>
  </si>
  <si>
    <t>8.申请并购贷款贴息的企业，应提供与被并购企业签订的并购交易合同复印件和被并购方符合中关村重点产业领域、具有核心技术或自主知识产权的证明材料及说明（并购贷款需提供）</t>
  </si>
  <si>
    <t>9.属于首次贷款的应提供中国人民银行征信系统报告（享受首贷政策对应的贷款需提供）</t>
  </si>
  <si>
    <t>注1：一份贷款合同多次放款的，每一笔放款单独视同“一笔”贷款</t>
  </si>
  <si>
    <t>注2：同时申请多笔贷款补贴的，每一笔贷款的资料放置在一起并能和其他贷款区分，不能混淆</t>
  </si>
  <si>
    <t>注3：通过同一个机构申请多笔贷款补贴的，可装订一册。相同的材料无需重复提供</t>
  </si>
  <si>
    <t>注4：企业银行账号和银行开户行信息较重要，需认真核对</t>
  </si>
  <si>
    <t>申请企业承诺书</t>
  </si>
  <si>
    <t>我公司承诺：本申请表中所填报内容和所提交材料均为真实、合法的，我公司对此承担一切法律责任。
         单位（公章）                   法定代表人（签字或签章）：
                                         年     月     日</t>
  </si>
  <si>
    <t>知识产权质押贷款</t>
  </si>
  <si>
    <t>股权质押贷款</t>
  </si>
  <si>
    <t>应收账款质押贷款</t>
  </si>
  <si>
    <t>并购贷款</t>
  </si>
  <si>
    <t>中关村企业科技信贷支持资金贷款信息表（银行信贷类）（每笔放款单填写一份）（样表）</t>
  </si>
  <si>
    <t>贷款合同编号</t>
  </si>
  <si>
    <t>贷款类型</t>
  </si>
  <si>
    <t>贷款合同总金额（元）</t>
  </si>
  <si>
    <t>放款单日期</t>
  </si>
  <si>
    <t>放款金额（元）</t>
  </si>
  <si>
    <t>还本日期</t>
  </si>
  <si>
    <t>还本金额（元）</t>
  </si>
  <si>
    <t>付息日期</t>
  </si>
  <si>
    <t>付息金额（元）</t>
  </si>
  <si>
    <t>举例：AAAA20180001</t>
  </si>
  <si>
    <t>放款一合计</t>
  </si>
  <si>
    <t>说明：此表无需打印，需提供电子版给金融机构，再由金融机构统一提供至审核单位</t>
  </si>
  <si>
    <t>中关村企业科技信贷支持资金申请表（担保贷款类）（样表）</t>
  </si>
  <si>
    <t>担保贷款</t>
  </si>
  <si>
    <t>5.借款合同复印件，委托保证合同复印件，以及与借款合同相关的其他质押、保证等相关合同复印件</t>
  </si>
  <si>
    <t>7.担保费发票复印件</t>
  </si>
  <si>
    <t>8.属于首次贷款的应提供中国人民银行征信系统报告（享受首贷政策对应的贷款需提供）</t>
  </si>
  <si>
    <t>中关村企业科技信贷支持资金贷款信息表（担保贷款）（每笔放款单填写一份）（样表）</t>
  </si>
  <si>
    <t>中关村企业科技信贷支持资金申请表（商票类）（样表）</t>
  </si>
  <si>
    <t>票面金额（元）</t>
  </si>
  <si>
    <t>票面期限（天，不足1年的，按票面期限/360的比例给予补贴）</t>
  </si>
  <si>
    <t>商票融资</t>
  </si>
  <si>
    <t>3.企业所得税年度汇算清缴（总公司及分公司汇总）纳税报表（融资业务发生时点上一年度）复印件</t>
  </si>
  <si>
    <t>5.商票、贴现凭证、兑付凭证复印件。</t>
  </si>
  <si>
    <t>注1：同时申请多笔商票补贴的，每一笔商票贴息的资料放置在一起并能和其他商票贴息区分，不能混淆</t>
  </si>
  <si>
    <t>注2：通过同一个机构申请多笔贷款补贴的，可装订一册。相同的材料无需重复提供</t>
  </si>
  <si>
    <t>注3：企业银行账号和银行开户行信息较重要，需认真核对</t>
  </si>
  <si>
    <t>中关村企业科技信贷支持资金贷款信息表（商票类）（样表）</t>
  </si>
  <si>
    <t>票据编号</t>
  </si>
  <si>
    <t>商票票面金额（元）</t>
  </si>
  <si>
    <t>商票期限（天）</t>
  </si>
  <si>
    <t>出票日期</t>
  </si>
  <si>
    <t>贴现日期</t>
  </si>
  <si>
    <t>兑付日期</t>
  </si>
  <si>
    <t>**</t>
  </si>
  <si>
    <t xml:space="preserve"> </t>
  </si>
  <si>
    <t>中关村企业科技信贷支持资金申请表（债券融资类）（样表）</t>
  </si>
  <si>
    <t>发债金额（元）</t>
  </si>
  <si>
    <t>创新创业债</t>
  </si>
  <si>
    <t>5.债券募集说明书复印件；</t>
  </si>
  <si>
    <t>6.放款凭证、还款凭证、利息单、债券付息公告、企业兑付社会筹资利息等相关材料复印件。</t>
  </si>
  <si>
    <t>注1：同时申请多笔债券融资补贴的，每一笔债券融资业务的资料放置在一起并能和其他融资业务区分，不能混淆</t>
  </si>
  <si>
    <t>注2：通过同一个机构申请多笔债券融资补贴的，可装订一册。相同的材料无需重复提供</t>
  </si>
  <si>
    <t>战略性新兴产业债</t>
  </si>
  <si>
    <t>绿色债</t>
  </si>
  <si>
    <t>双创孵化债</t>
  </si>
  <si>
    <t>北京四板市场可转债</t>
  </si>
  <si>
    <t>中关村企业科技信贷支持资金贷款信息表（债券融资类）（样表）</t>
  </si>
  <si>
    <t>债券协议编号</t>
  </si>
  <si>
    <t>债券期限</t>
  </si>
  <si>
    <t>发债日期</t>
  </si>
  <si>
    <t>3年</t>
  </si>
  <si>
    <t>中关村企业融资租赁支持资金申请表（样表）</t>
  </si>
  <si>
    <t>实付租息金额（元）</t>
  </si>
  <si>
    <t>实付服务费金额（元）</t>
  </si>
  <si>
    <t>融资租赁业务</t>
  </si>
  <si>
    <t>1.中关村企业融资租赁支持资金申请表（申请多个项目的，只需填写一份）</t>
  </si>
  <si>
    <t>4.企业自主知识产权列表（包括名称、类别、证书发放日期、证书编号等信息）及证明材料（每个类别不超过3份）</t>
  </si>
  <si>
    <t>5.与融资租赁企业签订的相关协议复印件（含能够体现每一期应支付租息金额的租金支付表）</t>
  </si>
  <si>
    <t>6.融资租赁租息和服务费支出凭证及相关票据复印件。</t>
  </si>
  <si>
    <t>注1：同时申请多笔融资租赁业务补贴的，每一笔融资租赁业务的资料放置在一起并能和其他融资租赁业务资料区分，不能混淆</t>
  </si>
  <si>
    <t>注2：通过同一个机构申请多笔融资租赁业务补贴的，可装订一册。相同的材料无需重复提供</t>
  </si>
  <si>
    <t>中关村企业融资租赁支持资金融资租赁信息表（每笔融资业务填写一份）（样表）</t>
  </si>
  <si>
    <t>协议编号</t>
  </si>
  <si>
    <t>租赁期限</t>
  </si>
  <si>
    <t>租赁合同总本金（元）</t>
  </si>
  <si>
    <t>租赁合同总租息（元）</t>
  </si>
  <si>
    <t>租赁合同总服务费（元）</t>
  </si>
  <si>
    <t>付租息日期</t>
  </si>
  <si>
    <t>实付租息（元）</t>
  </si>
  <si>
    <t>付服务费日期</t>
  </si>
  <si>
    <t>实付服务费（元）</t>
  </si>
  <si>
    <t>2年</t>
  </si>
  <si>
    <t>融资租赁服务一合计</t>
  </si>
  <si>
    <t>注：实付租息、实付服务费金额，应剔除已抵扣的进项税金额。</t>
  </si>
  <si>
    <t>中关村企业科技信贷支持资金贷款信息表（知识产权质押贷款）</t>
  </si>
  <si>
    <t>申请公司名称</t>
  </si>
  <si>
    <t>申请补贴比例（40%）</t>
  </si>
  <si>
    <t>首次获得</t>
  </si>
  <si>
    <t>中长期贷款（2年（含）以上）</t>
  </si>
  <si>
    <t>是否为高新技术企业</t>
  </si>
  <si>
    <t>是否为重点产业</t>
  </si>
  <si>
    <t>是否具有核心技术或自主知识产权</t>
  </si>
  <si>
    <t>融资业务发生时点上一年度收入是否在2亿元以下</t>
  </si>
  <si>
    <t>放款单上的贷款起止期限是否满1年</t>
  </si>
  <si>
    <t>放款单上的放款日截止第一笔本金还款日是否满6个月</t>
  </si>
  <si>
    <t>是否按时还本付息</t>
  </si>
  <si>
    <t>贷款金额（元）</t>
  </si>
  <si>
    <t>基准利率（%）</t>
  </si>
  <si>
    <t>实际利率（%）</t>
  </si>
  <si>
    <t>上浮比例（30%、不限）</t>
  </si>
  <si>
    <t>利息总额（元）</t>
  </si>
  <si>
    <t>合同贷款期限</t>
  </si>
  <si>
    <t>放款日期</t>
  </si>
  <si>
    <t>示例公司（贷款一）</t>
  </si>
  <si>
    <t>×</t>
  </si>
  <si>
    <t>√</t>
  </si>
  <si>
    <t>1年</t>
  </si>
  <si>
    <t>中关村企业科技信贷支持资金贷款信息表（股权质押贷款）</t>
  </si>
  <si>
    <t>是否为绿色企业、北京四板标准板和科技创新板挂牌企业</t>
  </si>
  <si>
    <t>是否在全国中小企业股份转让系统（新三板）挂牌的企业，并将股权直接质押</t>
  </si>
  <si>
    <t>中关村企业科技信贷支持资金贷款信息表（并购贷款）</t>
  </si>
  <si>
    <t>是否经法定质押登记机构登记，并将应收账款质押</t>
  </si>
  <si>
    <t>是否为并购专门贷款</t>
  </si>
  <si>
    <t>企业账户信息</t>
    <phoneticPr fontId="12" type="noConversion"/>
  </si>
</sst>
</file>

<file path=xl/styles.xml><?xml version="1.0" encoding="utf-8"?>
<styleSheet xmlns="http://schemas.openxmlformats.org/spreadsheetml/2006/main">
  <numFmts count="1">
    <numFmt numFmtId="43" formatCode="_ * #,##0.00_ ;_ * \-#,##0.00_ ;_ * &quot;-&quot;??_ ;_ @_ "/>
  </numFmts>
  <fonts count="13">
    <font>
      <sz val="11"/>
      <color theme="1"/>
      <name val="宋体"/>
      <charset val="134"/>
      <scheme val="minor"/>
    </font>
    <font>
      <b/>
      <sz val="10"/>
      <color theme="1"/>
      <name val="宋体"/>
      <charset val="134"/>
      <scheme val="minor"/>
    </font>
    <font>
      <sz val="9"/>
      <color theme="1"/>
      <name val="宋体"/>
      <charset val="134"/>
      <scheme val="minor"/>
    </font>
    <font>
      <sz val="10"/>
      <color theme="1"/>
      <name val="宋体"/>
      <charset val="134"/>
      <scheme val="minor"/>
    </font>
    <font>
      <b/>
      <sz val="16"/>
      <name val="宋体"/>
      <charset val="134"/>
      <scheme val="minor"/>
    </font>
    <font>
      <b/>
      <sz val="10"/>
      <name val="宋体"/>
      <charset val="134"/>
      <scheme val="minor"/>
    </font>
    <font>
      <sz val="10"/>
      <name val="宋体"/>
      <charset val="134"/>
      <scheme val="minor"/>
    </font>
    <font>
      <sz val="10"/>
      <color rgb="FF000000"/>
      <name val="宋体"/>
      <charset val="134"/>
      <scheme val="minor"/>
    </font>
    <font>
      <sz val="11"/>
      <color theme="1"/>
      <name val="宋体"/>
      <charset val="134"/>
      <scheme val="minor"/>
    </font>
    <font>
      <sz val="20"/>
      <color theme="1"/>
      <name val="宋体"/>
      <charset val="134"/>
      <scheme val="minor"/>
    </font>
    <font>
      <b/>
      <sz val="11"/>
      <color rgb="FFFF0000"/>
      <name val="宋体"/>
      <charset val="134"/>
      <scheme val="minor"/>
    </font>
    <font>
      <sz val="10"/>
      <name val="Arial"/>
      <family val="2"/>
    </font>
    <font>
      <sz val="9"/>
      <name val="宋体"/>
      <charset val="13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5" tint="0.39994506668294322"/>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1" fillId="0" borderId="0"/>
    <xf numFmtId="43"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93">
    <xf numFmtId="0" fontId="0" fillId="0" borderId="0" xfId="0"/>
    <xf numFmtId="0" fontId="1" fillId="0" borderId="0" xfId="0" applyFont="1" applyAlignment="1">
      <alignment horizontal="center" vertical="center" wrapText="1"/>
    </xf>
    <xf numFmtId="0" fontId="2" fillId="0" borderId="0" xfId="0" applyFont="1" applyAlignment="1"/>
    <xf numFmtId="0" fontId="2"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3" fillId="0" borderId="0" xfId="0" applyFont="1" applyAlignment="1">
      <alignment vertical="center"/>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2" xfId="2" applyNumberFormat="1" applyFont="1" applyFill="1" applyBorder="1" applyAlignment="1">
      <alignment horizontal="left" vertical="center" wrapText="1"/>
    </xf>
    <xf numFmtId="43" fontId="3" fillId="0" borderId="2" xfId="2" applyNumberFormat="1" applyFont="1" applyFill="1" applyBorder="1" applyAlignment="1">
      <alignment horizontal="right" vertical="center" wrapText="1"/>
    </xf>
    <xf numFmtId="9" fontId="3" fillId="0" borderId="2" xfId="2" applyNumberFormat="1" applyFont="1" applyFill="1" applyBorder="1" applyAlignment="1">
      <alignment horizontal="center" vertical="center" wrapText="1"/>
    </xf>
    <xf numFmtId="43" fontId="3" fillId="0" borderId="2" xfId="2" applyFont="1" applyFill="1" applyBorder="1" applyAlignment="1">
      <alignment horizontal="left" vertical="center" wrapText="1"/>
    </xf>
    <xf numFmtId="43" fontId="3" fillId="0" borderId="2" xfId="2" applyFont="1" applyFill="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5" fillId="0" borderId="2"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0" fontId="5" fillId="2" borderId="2" xfId="0" applyNumberFormat="1" applyFont="1" applyFill="1" applyBorder="1" applyAlignment="1">
      <alignment horizontal="center" vertical="center" wrapText="1"/>
    </xf>
    <xf numFmtId="43" fontId="6" fillId="0" borderId="2" xfId="2" applyFont="1" applyFill="1" applyBorder="1" applyAlignment="1">
      <alignment horizontal="right" vertical="center" wrapText="1"/>
    </xf>
    <xf numFmtId="0" fontId="3" fillId="0" borderId="2" xfId="2" applyNumberFormat="1" applyFont="1" applyFill="1" applyBorder="1" applyAlignment="1">
      <alignment horizontal="center" vertical="center"/>
    </xf>
    <xf numFmtId="2" fontId="3" fillId="0" borderId="2" xfId="2" applyNumberFormat="1" applyFont="1" applyFill="1" applyBorder="1" applyAlignment="1">
      <alignment horizontal="center" vertical="center"/>
    </xf>
    <xf numFmtId="14" fontId="5" fillId="0" borderId="2" xfId="0" applyNumberFormat="1" applyFont="1" applyFill="1" applyBorder="1" applyAlignment="1">
      <alignment horizontal="center" vertical="center" wrapText="1"/>
    </xf>
    <xf numFmtId="9" fontId="3" fillId="0" borderId="2" xfId="3" applyNumberFormat="1" applyFont="1" applyBorder="1" applyAlignment="1">
      <alignment horizontal="center" vertical="center"/>
    </xf>
    <xf numFmtId="0" fontId="7" fillId="0" borderId="2" xfId="0" applyFont="1" applyFill="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vertical="center"/>
    </xf>
    <xf numFmtId="43" fontId="3" fillId="0" borderId="2" xfId="2" applyFont="1" applyBorder="1" applyAlignment="1">
      <alignment horizontal="right" vertical="center" wrapText="1"/>
    </xf>
    <xf numFmtId="0" fontId="5" fillId="4" borderId="2" xfId="0" applyFont="1" applyFill="1" applyBorder="1" applyAlignment="1">
      <alignment horizontal="center" vertical="center" wrapText="1"/>
    </xf>
    <xf numFmtId="0" fontId="3" fillId="0" borderId="2" xfId="2" applyNumberFormat="1" applyFont="1" applyFill="1" applyBorder="1" applyAlignment="1">
      <alignment horizontal="center" vertical="center" wrapText="1"/>
    </xf>
    <xf numFmtId="9" fontId="3" fillId="0" borderId="2" xfId="2" applyNumberFormat="1" applyFont="1" applyFill="1" applyBorder="1" applyAlignment="1">
      <alignment horizontal="left" vertical="center" wrapText="1"/>
    </xf>
    <xf numFmtId="14" fontId="3" fillId="0" borderId="0" xfId="0" applyNumberFormat="1" applyFont="1" applyAlignment="1">
      <alignment horizontal="center" vertical="center"/>
    </xf>
    <xf numFmtId="43" fontId="6" fillId="0" borderId="2" xfId="2" applyFont="1" applyFill="1" applyBorder="1" applyAlignment="1">
      <alignment horizontal="center" vertical="center" wrapText="1"/>
    </xf>
    <xf numFmtId="43" fontId="3" fillId="0" borderId="2" xfId="2" applyFont="1" applyBorder="1" applyAlignment="1">
      <alignment horizontal="center" vertical="center"/>
    </xf>
    <xf numFmtId="14" fontId="3" fillId="0" borderId="2" xfId="2" applyNumberFormat="1" applyFont="1" applyBorder="1" applyAlignment="1">
      <alignment horizontal="center" vertical="center"/>
    </xf>
    <xf numFmtId="43" fontId="2" fillId="0" borderId="2" xfId="2"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43" fontId="8" fillId="0" borderId="2" xfId="2" applyFont="1" applyBorder="1" applyAlignment="1">
      <alignment horizontal="right" vertical="center" wrapText="1"/>
    </xf>
    <xf numFmtId="0" fontId="8" fillId="0" borderId="2" xfId="0" applyFont="1" applyBorder="1" applyAlignment="1">
      <alignment horizontal="left" vertical="center" wrapText="1"/>
    </xf>
    <xf numFmtId="0" fontId="10" fillId="0" borderId="0" xfId="0" applyFont="1" applyAlignment="1">
      <alignment horizontal="left" vertical="center" wrapText="1"/>
    </xf>
    <xf numFmtId="0" fontId="8" fillId="4" borderId="0" xfId="0" applyFont="1" applyFill="1" applyBorder="1" applyAlignment="1">
      <alignment horizontal="center" vertical="center" wrapText="1"/>
    </xf>
    <xf numFmtId="0" fontId="8" fillId="4" borderId="0" xfId="0" applyFont="1" applyFill="1" applyBorder="1" applyAlignment="1">
      <alignment vertical="center" wrapText="1"/>
    </xf>
    <xf numFmtId="14" fontId="6" fillId="0" borderId="2" xfId="2" applyNumberFormat="1" applyFont="1" applyFill="1" applyBorder="1" applyAlignment="1">
      <alignment horizontal="center" vertical="center" wrapText="1"/>
    </xf>
    <xf numFmtId="0" fontId="8" fillId="0" borderId="2" xfId="0" applyFont="1" applyBorder="1" applyAlignment="1">
      <alignment horizontal="left" vertical="center"/>
    </xf>
    <xf numFmtId="43" fontId="3" fillId="0" borderId="2" xfId="0" applyNumberFormat="1" applyFont="1" applyBorder="1" applyAlignment="1">
      <alignment horizontal="right" vertical="center" wrapText="1"/>
    </xf>
    <xf numFmtId="0" fontId="5" fillId="0" borderId="2" xfId="0" applyFont="1" applyFill="1" applyBorder="1" applyAlignment="1">
      <alignment horizontal="center" vertical="center" wrapText="1"/>
    </xf>
    <xf numFmtId="0" fontId="2" fillId="0" borderId="2" xfId="0" applyFont="1" applyBorder="1" applyAlignment="1">
      <alignment vertical="center"/>
    </xf>
    <xf numFmtId="49" fontId="3" fillId="0" borderId="0" xfId="0" applyNumberFormat="1" applyFont="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xf numFmtId="0" fontId="6" fillId="0" borderId="2" xfId="1" applyFont="1" applyFill="1" applyBorder="1"/>
    <xf numFmtId="0" fontId="6" fillId="0" borderId="2" xfId="0" applyFont="1" applyFill="1" applyBorder="1" applyAlignment="1"/>
    <xf numFmtId="0" fontId="1" fillId="0" borderId="2" xfId="0" applyFont="1" applyBorder="1" applyAlignment="1">
      <alignment horizontal="center" vertical="center" wrapText="1"/>
    </xf>
    <xf numFmtId="49" fontId="3" fillId="5" borderId="2" xfId="0"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wrapText="1"/>
    </xf>
    <xf numFmtId="0" fontId="3" fillId="0" borderId="0" xfId="0" applyFont="1" applyBorder="1" applyAlignment="1">
      <alignment horizontal="left"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top"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49" fontId="8" fillId="5" borderId="8" xfId="0" applyNumberFormat="1" applyFont="1" applyFill="1" applyBorder="1" applyAlignment="1">
      <alignment horizontal="center" vertical="center" wrapText="1"/>
    </xf>
    <xf numFmtId="49" fontId="8" fillId="5" borderId="9"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49" fontId="8" fillId="5"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1" xfId="0" applyFont="1" applyBorder="1" applyAlignment="1">
      <alignment horizontal="center" vertical="top" wrapText="1"/>
    </xf>
    <xf numFmtId="49" fontId="8" fillId="5" borderId="5" xfId="0" applyNumberFormat="1" applyFont="1" applyFill="1" applyBorder="1" applyAlignment="1">
      <alignment horizontal="center" vertical="center" wrapText="1"/>
    </xf>
    <xf numFmtId="49" fontId="8" fillId="5" borderId="6" xfId="0" applyNumberFormat="1" applyFont="1" applyFill="1" applyBorder="1" applyAlignment="1">
      <alignment horizontal="center" vertical="center" wrapText="1"/>
    </xf>
    <xf numFmtId="49" fontId="8" fillId="5" borderId="7"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cellXfs>
  <cellStyles count="4">
    <cellStyle name="百分比" xfId="3" builtinId="5"/>
    <cellStyle name="常规" xfId="0" builtinId="0"/>
    <cellStyle name="常规 13" xfId="1"/>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A1:R24"/>
  <sheetViews>
    <sheetView tabSelected="1" view="pageBreakPreview" topLeftCell="A18" zoomScaleNormal="100" zoomScaleSheetLayoutView="100" workbookViewId="0">
      <pane xSplit="1" ySplit="2" topLeftCell="B20" activePane="bottomRight" state="frozen"/>
      <selection pane="topRight"/>
      <selection pane="bottomLeft"/>
      <selection pane="bottomRight" activeCell="A22" sqref="A22:P22"/>
    </sheetView>
  </sheetViews>
  <sheetFormatPr defaultColWidth="8.75" defaultRowHeight="12"/>
  <cols>
    <col min="1" max="1" width="16.5" style="7" customWidth="1"/>
    <col min="2" max="2" width="9.875" style="7" customWidth="1"/>
    <col min="3" max="4" width="8.875" style="7" customWidth="1"/>
    <col min="5" max="5" width="10.125" style="7" customWidth="1"/>
    <col min="6" max="6" width="6.75" style="7" customWidth="1"/>
    <col min="7" max="8" width="8.875" style="7" customWidth="1"/>
    <col min="9" max="9" width="5.125" style="7" customWidth="1"/>
    <col min="10" max="12" width="6.875" style="7" customWidth="1"/>
    <col min="13" max="13" width="5.125" style="7" customWidth="1"/>
    <col min="14" max="14" width="13.75" style="7" customWidth="1"/>
    <col min="15" max="15" width="8.875" style="7" customWidth="1"/>
    <col min="16" max="16" width="10.5" style="7" customWidth="1"/>
    <col min="17" max="17" width="8.75" style="7"/>
    <col min="18" max="18" width="15.125" style="7" customWidth="1"/>
    <col min="19" max="16384" width="8.75" style="7"/>
  </cols>
  <sheetData>
    <row r="1" spans="4:5" hidden="1">
      <c r="D1" s="55" t="s">
        <v>0</v>
      </c>
      <c r="E1" s="7" t="s">
        <v>1</v>
      </c>
    </row>
    <row r="2" spans="4:5" hidden="1">
      <c r="D2" s="55" t="s">
        <v>2</v>
      </c>
      <c r="E2" s="7" t="s">
        <v>3</v>
      </c>
    </row>
    <row r="3" spans="4:5" hidden="1">
      <c r="D3" s="56" t="s">
        <v>4</v>
      </c>
      <c r="E3" s="7" t="s">
        <v>5</v>
      </c>
    </row>
    <row r="4" spans="4:5" hidden="1">
      <c r="D4" s="57" t="s">
        <v>6</v>
      </c>
      <c r="E4" s="7" t="s">
        <v>7</v>
      </c>
    </row>
    <row r="5" spans="4:5" hidden="1">
      <c r="D5" s="55" t="s">
        <v>8</v>
      </c>
      <c r="E5" s="7" t="s">
        <v>9</v>
      </c>
    </row>
    <row r="6" spans="4:5" hidden="1">
      <c r="D6" s="58" t="s">
        <v>10</v>
      </c>
      <c r="E6" s="7" t="s">
        <v>11</v>
      </c>
    </row>
    <row r="7" spans="4:5" hidden="1">
      <c r="D7" s="56" t="s">
        <v>12</v>
      </c>
    </row>
    <row r="8" spans="4:5" hidden="1">
      <c r="D8" s="57" t="s">
        <v>13</v>
      </c>
    </row>
    <row r="9" spans="4:5" hidden="1">
      <c r="D9" s="55" t="s">
        <v>14</v>
      </c>
    </row>
    <row r="10" spans="4:5" hidden="1">
      <c r="D10" s="56" t="s">
        <v>15</v>
      </c>
    </row>
    <row r="11" spans="4:5" hidden="1">
      <c r="D11" s="58" t="s">
        <v>16</v>
      </c>
    </row>
    <row r="12" spans="4:5" hidden="1">
      <c r="D12" s="56" t="s">
        <v>17</v>
      </c>
    </row>
    <row r="13" spans="4:5" hidden="1">
      <c r="D13" s="56" t="s">
        <v>18</v>
      </c>
    </row>
    <row r="14" spans="4:5" hidden="1">
      <c r="D14" s="57" t="s">
        <v>19</v>
      </c>
    </row>
    <row r="15" spans="4:5" hidden="1">
      <c r="D15" s="56" t="s">
        <v>20</v>
      </c>
    </row>
    <row r="16" spans="4:5" hidden="1">
      <c r="D16" s="58" t="s">
        <v>21</v>
      </c>
    </row>
    <row r="17" spans="1:18" hidden="1">
      <c r="D17" s="55" t="s">
        <v>22</v>
      </c>
    </row>
    <row r="18" spans="1:18" s="1" customFormat="1" ht="26.1" customHeight="1">
      <c r="A18" s="63" t="s">
        <v>23</v>
      </c>
      <c r="B18" s="63"/>
      <c r="C18" s="63"/>
      <c r="D18" s="63"/>
      <c r="E18" s="63" t="s">
        <v>24</v>
      </c>
      <c r="F18" s="63" t="s">
        <v>25</v>
      </c>
      <c r="G18" s="63"/>
      <c r="H18" s="63"/>
      <c r="I18" s="63" t="s">
        <v>26</v>
      </c>
      <c r="J18" s="63"/>
      <c r="K18" s="63"/>
      <c r="L18" s="63"/>
      <c r="M18" s="63"/>
      <c r="N18" s="63" t="s">
        <v>27</v>
      </c>
      <c r="O18" s="63"/>
      <c r="P18" s="63"/>
      <c r="Q18" s="64" t="s">
        <v>205</v>
      </c>
      <c r="R18" s="65"/>
    </row>
    <row r="19" spans="1:18" s="1" customFormat="1" ht="26.1" customHeight="1">
      <c r="A19" s="59" t="s">
        <v>28</v>
      </c>
      <c r="B19" s="59" t="s">
        <v>29</v>
      </c>
      <c r="C19" s="59" t="s">
        <v>30</v>
      </c>
      <c r="D19" s="59" t="s">
        <v>31</v>
      </c>
      <c r="E19" s="63"/>
      <c r="F19" s="59" t="s">
        <v>32</v>
      </c>
      <c r="G19" s="59" t="s">
        <v>33</v>
      </c>
      <c r="H19" s="59" t="s">
        <v>34</v>
      </c>
      <c r="I19" s="59" t="s">
        <v>35</v>
      </c>
      <c r="J19" s="59" t="s">
        <v>36</v>
      </c>
      <c r="K19" s="59" t="s">
        <v>37</v>
      </c>
      <c r="L19" s="59" t="s">
        <v>38</v>
      </c>
      <c r="M19" s="59" t="s">
        <v>39</v>
      </c>
      <c r="N19" s="59" t="s">
        <v>40</v>
      </c>
      <c r="O19" s="59" t="s">
        <v>41</v>
      </c>
      <c r="P19" s="59" t="s">
        <v>34</v>
      </c>
      <c r="Q19" s="59" t="s">
        <v>42</v>
      </c>
      <c r="R19" s="59" t="s">
        <v>43</v>
      </c>
    </row>
    <row r="20" spans="1:18" s="54" customFormat="1" ht="24">
      <c r="A20" s="60" t="s">
        <v>44</v>
      </c>
      <c r="B20" s="60" t="s">
        <v>45</v>
      </c>
      <c r="C20" s="60" t="s">
        <v>46</v>
      </c>
      <c r="D20" s="60" t="s">
        <v>0</v>
      </c>
      <c r="E20" s="60" t="s">
        <v>1</v>
      </c>
      <c r="F20" s="60" t="s">
        <v>47</v>
      </c>
      <c r="G20" s="60" t="s">
        <v>48</v>
      </c>
      <c r="H20" s="60" t="s">
        <v>49</v>
      </c>
      <c r="I20" s="60" t="s">
        <v>50</v>
      </c>
      <c r="J20" s="60" t="s">
        <v>51</v>
      </c>
      <c r="K20" s="60" t="s">
        <v>52</v>
      </c>
      <c r="L20" s="60" t="s">
        <v>53</v>
      </c>
      <c r="M20" s="60" t="s">
        <v>54</v>
      </c>
      <c r="N20" s="60" t="s">
        <v>55</v>
      </c>
      <c r="O20" s="60" t="s">
        <v>56</v>
      </c>
      <c r="P20" s="60" t="s">
        <v>57</v>
      </c>
      <c r="Q20" s="60" t="s">
        <v>58</v>
      </c>
      <c r="R20" s="61" t="s">
        <v>59</v>
      </c>
    </row>
    <row r="21" spans="1:18">
      <c r="A21" s="62" t="s">
        <v>60</v>
      </c>
      <c r="B21" s="62"/>
      <c r="C21" s="62"/>
      <c r="D21" s="62"/>
      <c r="E21" s="62"/>
      <c r="F21" s="62"/>
      <c r="G21" s="62"/>
      <c r="H21" s="62"/>
      <c r="I21" s="62"/>
      <c r="J21" s="62"/>
      <c r="K21" s="62"/>
      <c r="L21" s="62"/>
      <c r="M21" s="62"/>
      <c r="N21" s="62"/>
      <c r="O21" s="62"/>
      <c r="P21" s="62"/>
    </row>
    <row r="22" spans="1:18">
      <c r="A22" s="62" t="s">
        <v>61</v>
      </c>
      <c r="B22" s="62"/>
      <c r="C22" s="62"/>
      <c r="D22" s="62"/>
      <c r="E22" s="62"/>
      <c r="F22" s="62"/>
      <c r="G22" s="62"/>
      <c r="H22" s="62"/>
      <c r="I22" s="62"/>
      <c r="J22" s="62"/>
      <c r="K22" s="62"/>
      <c r="L22" s="62"/>
      <c r="M22" s="62"/>
      <c r="N22" s="62"/>
      <c r="O22" s="62"/>
      <c r="P22" s="62"/>
    </row>
    <row r="23" spans="1:18">
      <c r="A23" s="62" t="s">
        <v>62</v>
      </c>
      <c r="B23" s="62"/>
      <c r="C23" s="62"/>
      <c r="D23" s="62"/>
      <c r="E23" s="62"/>
      <c r="F23" s="62"/>
      <c r="G23" s="62"/>
      <c r="H23" s="62"/>
      <c r="I23" s="62"/>
      <c r="J23" s="62"/>
      <c r="K23" s="62"/>
      <c r="L23" s="62"/>
      <c r="M23" s="62"/>
      <c r="N23" s="62"/>
      <c r="O23" s="62"/>
      <c r="P23" s="62"/>
    </row>
    <row r="24" spans="1:18">
      <c r="A24" s="62" t="s">
        <v>63</v>
      </c>
      <c r="B24" s="62"/>
      <c r="C24" s="62"/>
      <c r="D24" s="62"/>
      <c r="E24" s="62"/>
      <c r="F24" s="62"/>
      <c r="G24" s="62"/>
      <c r="H24" s="62"/>
      <c r="I24" s="62"/>
      <c r="J24" s="62"/>
      <c r="K24" s="62"/>
      <c r="L24" s="62"/>
      <c r="M24" s="62"/>
      <c r="N24" s="62"/>
      <c r="O24" s="62"/>
      <c r="P24" s="62"/>
    </row>
  </sheetData>
  <mergeCells count="10">
    <mergeCell ref="Q18:R18"/>
    <mergeCell ref="A21:P21"/>
    <mergeCell ref="A22:P22"/>
    <mergeCell ref="A23:P23"/>
    <mergeCell ref="A24:P24"/>
    <mergeCell ref="E18:E19"/>
    <mergeCell ref="A18:D18"/>
    <mergeCell ref="F18:H18"/>
    <mergeCell ref="I18:M18"/>
    <mergeCell ref="N18:P18"/>
  </mergeCells>
  <phoneticPr fontId="12" type="noConversion"/>
  <dataValidations count="2">
    <dataValidation type="list" allowBlank="1" showInputMessage="1" showErrorMessage="1" sqref="D20">
      <formula1>$D$1:$D$17</formula1>
    </dataValidation>
    <dataValidation type="list" allowBlank="1" showInputMessage="1" showErrorMessage="1" sqref="E20">
      <formula1>$E$1:$E$6</formula1>
    </dataValidation>
  </dataValidations>
  <pageMargins left="0.70833333333333304" right="0.70833333333333304" top="0.74791666666666701" bottom="0.74791666666666701" header="0.31458333333333299" footer="0.31458333333333299"/>
  <pageSetup paperSize="9" scale="79" orientation="landscape" blackAndWhite="1" r:id="rId1"/>
</worksheet>
</file>

<file path=xl/worksheets/sheet10.xml><?xml version="1.0" encoding="utf-8"?>
<worksheet xmlns="http://schemas.openxmlformats.org/spreadsheetml/2006/main" xmlns:r="http://schemas.openxmlformats.org/officeDocument/2006/relationships">
  <sheetPr>
    <tabColor rgb="FFFFC000"/>
    <pageSetUpPr fitToPage="1"/>
  </sheetPr>
  <dimension ref="A1:I35"/>
  <sheetViews>
    <sheetView view="pageBreakPreview" topLeftCell="A26" zoomScale="90" zoomScaleNormal="100" zoomScaleSheetLayoutView="90" workbookViewId="0">
      <selection activeCell="B33" sqref="B33:F33"/>
    </sheetView>
  </sheetViews>
  <sheetFormatPr defaultColWidth="9" defaultRowHeight="13.5"/>
  <cols>
    <col min="1" max="1" width="16.375" style="37" customWidth="1"/>
    <col min="2" max="6" width="20.125" style="37" customWidth="1"/>
    <col min="7" max="7" width="42.625" style="38" customWidth="1"/>
    <col min="8" max="8" width="9" style="38"/>
    <col min="9" max="9" width="18" style="39" customWidth="1"/>
    <col min="10" max="16384" width="9" style="38"/>
  </cols>
  <sheetData>
    <row r="1" spans="1:8" ht="42.75" customHeight="1">
      <c r="A1" s="85" t="s">
        <v>153</v>
      </c>
      <c r="B1" s="85"/>
      <c r="C1" s="85"/>
      <c r="D1" s="85"/>
      <c r="E1" s="85"/>
      <c r="F1" s="85"/>
      <c r="G1" s="46" t="s">
        <v>65</v>
      </c>
    </row>
    <row r="2" spans="1:8">
      <c r="A2" s="40" t="s">
        <v>28</v>
      </c>
      <c r="B2" s="83" t="str">
        <f>'信息统计表（此表需提供电子版）'!A20</f>
        <v>示例公司——甲公司</v>
      </c>
      <c r="C2" s="83"/>
      <c r="D2" s="83"/>
      <c r="E2" s="40" t="s">
        <v>29</v>
      </c>
      <c r="F2" s="42" t="str">
        <f>'信息统计表（此表需提供电子版）'!B20</f>
        <v>张三</v>
      </c>
    </row>
    <row r="3" spans="1:8">
      <c r="A3" s="40" t="s">
        <v>31</v>
      </c>
      <c r="B3" s="86" t="str">
        <f>'信息统计表（此表需提供电子版）'!D20</f>
        <v>海淀园</v>
      </c>
      <c r="C3" s="87"/>
      <c r="D3" s="88"/>
      <c r="E3" s="40" t="s">
        <v>30</v>
      </c>
      <c r="F3" s="42" t="str">
        <f>'信息统计表（此表需提供电子版）'!C20</f>
        <v>11111111-1</v>
      </c>
    </row>
    <row r="4" spans="1:8">
      <c r="A4" s="70" t="s">
        <v>24</v>
      </c>
      <c r="B4" s="76" t="str">
        <f>'信息统计表（此表需提供电子版）'!E20</f>
        <v>前沿信息产业</v>
      </c>
      <c r="C4" s="78" t="s">
        <v>66</v>
      </c>
      <c r="D4" s="40" t="s">
        <v>32</v>
      </c>
      <c r="E4" s="40" t="s">
        <v>33</v>
      </c>
      <c r="F4" s="40" t="s">
        <v>34</v>
      </c>
    </row>
    <row r="5" spans="1:8">
      <c r="A5" s="71"/>
      <c r="B5" s="77"/>
      <c r="C5" s="78"/>
      <c r="D5" s="42" t="str">
        <f>'信息统计表（此表需提供电子版）'!F20</f>
        <v>李四</v>
      </c>
      <c r="E5" s="42" t="str">
        <f>'信息统计表（此表需提供电子版）'!G20</f>
        <v>××部门经理</v>
      </c>
      <c r="F5" s="42" t="str">
        <f>'信息统计表（此表需提供电子版）'!H20</f>
        <v>134********</v>
      </c>
    </row>
    <row r="6" spans="1:8" ht="40.5">
      <c r="A6" s="40" t="s">
        <v>67</v>
      </c>
      <c r="B6" s="86" t="str">
        <f>'信息统计表（此表需提供电子版）'!Q20</f>
        <v>6123000009807</v>
      </c>
      <c r="C6" s="87"/>
      <c r="D6" s="40" t="s">
        <v>43</v>
      </c>
      <c r="E6" s="86" t="str">
        <f>'信息统计表（此表需提供电子版）'!R20</f>
        <v>中国××银行××支行</v>
      </c>
      <c r="F6" s="88"/>
    </row>
    <row r="7" spans="1:8">
      <c r="A7" s="72" t="s">
        <v>26</v>
      </c>
      <c r="B7" s="40" t="s">
        <v>35</v>
      </c>
      <c r="C7" s="40" t="s">
        <v>36</v>
      </c>
      <c r="D7" s="40" t="s">
        <v>37</v>
      </c>
      <c r="E7" s="40" t="s">
        <v>38</v>
      </c>
      <c r="F7" s="40" t="s">
        <v>39</v>
      </c>
    </row>
    <row r="8" spans="1:8">
      <c r="A8" s="72"/>
      <c r="B8" s="42" t="str">
        <f>'信息统计表（此表需提供电子版）'!I20</f>
        <v>3</v>
      </c>
      <c r="C8" s="42" t="str">
        <f>'信息统计表（此表需提供电子版）'!J20</f>
        <v>4</v>
      </c>
      <c r="D8" s="42" t="str">
        <f>'信息统计表（此表需提供电子版）'!K20</f>
        <v>10</v>
      </c>
      <c r="E8" s="42" t="str">
        <f>'信息统计表（此表需提供电子版）'!L20</f>
        <v>20</v>
      </c>
      <c r="F8" s="42" t="str">
        <f>'信息统计表（此表需提供电子版）'!M20</f>
        <v>5</v>
      </c>
    </row>
    <row r="9" spans="1:8">
      <c r="A9" s="72" t="s">
        <v>68</v>
      </c>
      <c r="B9" s="72" t="s">
        <v>40</v>
      </c>
      <c r="C9" s="72"/>
      <c r="D9" s="72"/>
      <c r="E9" s="40" t="s">
        <v>41</v>
      </c>
      <c r="F9" s="40" t="s">
        <v>34</v>
      </c>
    </row>
    <row r="10" spans="1:8">
      <c r="A10" s="72"/>
      <c r="B10" s="82" t="str">
        <f>'信息统计表（此表需提供电子版）'!N20</f>
        <v>中国××银行股份有限公司</v>
      </c>
      <c r="C10" s="83"/>
      <c r="D10" s="83"/>
      <c r="E10" s="42" t="str">
        <f>'信息统计表（此表需提供电子版）'!O20</f>
        <v>王五</v>
      </c>
      <c r="F10" s="42" t="str">
        <f>'信息统计表（此表需提供电子版）'!P20</f>
        <v>136********</v>
      </c>
    </row>
    <row r="11" spans="1:8" ht="81">
      <c r="A11" s="40" t="s">
        <v>69</v>
      </c>
      <c r="B11" s="84"/>
      <c r="C11" s="84"/>
      <c r="D11" s="84"/>
      <c r="E11" s="84"/>
      <c r="F11" s="84"/>
    </row>
    <row r="12" spans="1:8" ht="27">
      <c r="A12" s="40" t="s">
        <v>70</v>
      </c>
      <c r="B12" s="84"/>
      <c r="C12" s="84"/>
      <c r="D12" s="84"/>
      <c r="E12" s="84"/>
      <c r="F12" s="84"/>
    </row>
    <row r="13" spans="1:8" ht="27">
      <c r="A13" s="72" t="s">
        <v>71</v>
      </c>
      <c r="B13" s="43" t="s">
        <v>72</v>
      </c>
      <c r="C13" s="40" t="s">
        <v>73</v>
      </c>
      <c r="D13" s="40" t="s">
        <v>154</v>
      </c>
      <c r="E13" s="41" t="s">
        <v>155</v>
      </c>
      <c r="F13" s="41" t="s">
        <v>76</v>
      </c>
    </row>
    <row r="14" spans="1:8">
      <c r="A14" s="72"/>
      <c r="B14" s="40">
        <v>1</v>
      </c>
      <c r="C14" s="40" t="s">
        <v>156</v>
      </c>
      <c r="D14" s="44">
        <v>260000</v>
      </c>
      <c r="E14" s="44">
        <v>80000</v>
      </c>
      <c r="F14" s="44">
        <v>68000</v>
      </c>
      <c r="G14" s="47"/>
      <c r="H14" s="48"/>
    </row>
    <row r="15" spans="1:8">
      <c r="A15" s="72"/>
      <c r="B15" s="40">
        <v>2</v>
      </c>
      <c r="C15" s="40"/>
      <c r="D15" s="44"/>
      <c r="E15" s="44"/>
      <c r="F15" s="44"/>
      <c r="G15" s="47"/>
      <c r="H15" s="48"/>
    </row>
    <row r="16" spans="1:8">
      <c r="A16" s="72"/>
      <c r="B16" s="40">
        <v>3</v>
      </c>
      <c r="C16" s="40"/>
      <c r="D16" s="44"/>
      <c r="E16" s="44"/>
      <c r="F16" s="44"/>
      <c r="G16" s="47"/>
      <c r="H16" s="48"/>
    </row>
    <row r="17" spans="1:8">
      <c r="A17" s="72"/>
      <c r="B17" s="40">
        <v>4</v>
      </c>
      <c r="C17" s="40"/>
      <c r="D17" s="44"/>
      <c r="E17" s="44"/>
      <c r="F17" s="44"/>
      <c r="G17" s="47"/>
      <c r="H17" s="48"/>
    </row>
    <row r="18" spans="1:8">
      <c r="A18" s="72"/>
      <c r="B18" s="40">
        <v>5</v>
      </c>
      <c r="C18" s="40"/>
      <c r="D18" s="44"/>
      <c r="E18" s="44"/>
      <c r="F18" s="44"/>
      <c r="G18" s="47"/>
      <c r="H18" s="48"/>
    </row>
    <row r="19" spans="1:8">
      <c r="A19" s="72"/>
      <c r="B19" s="40">
        <v>6</v>
      </c>
      <c r="C19" s="40"/>
      <c r="D19" s="44"/>
      <c r="E19" s="44"/>
      <c r="F19" s="44"/>
      <c r="G19" s="47"/>
      <c r="H19" s="48"/>
    </row>
    <row r="20" spans="1:8">
      <c r="A20" s="72"/>
      <c r="B20" s="40">
        <v>7</v>
      </c>
      <c r="C20" s="40"/>
      <c r="D20" s="44"/>
      <c r="E20" s="44"/>
      <c r="F20" s="44"/>
      <c r="G20" s="47"/>
      <c r="H20" s="48"/>
    </row>
    <row r="21" spans="1:8">
      <c r="A21" s="72"/>
      <c r="B21" s="40">
        <v>8</v>
      </c>
      <c r="C21" s="40"/>
      <c r="D21" s="44"/>
      <c r="E21" s="44"/>
      <c r="F21" s="44"/>
      <c r="G21" s="47"/>
      <c r="H21" s="48"/>
    </row>
    <row r="22" spans="1:8">
      <c r="A22" s="72"/>
      <c r="B22" s="40">
        <v>9</v>
      </c>
      <c r="C22" s="40"/>
      <c r="D22" s="44"/>
      <c r="E22" s="44"/>
      <c r="F22" s="44"/>
      <c r="G22" s="47"/>
      <c r="H22" s="48"/>
    </row>
    <row r="23" spans="1:8">
      <c r="A23" s="72"/>
      <c r="B23" s="40">
        <v>10</v>
      </c>
      <c r="C23" s="40"/>
      <c r="D23" s="44"/>
      <c r="E23" s="44"/>
      <c r="F23" s="44"/>
      <c r="G23" s="47"/>
      <c r="H23" s="48"/>
    </row>
    <row r="24" spans="1:8">
      <c r="A24" s="72"/>
      <c r="B24" s="40" t="s">
        <v>78</v>
      </c>
      <c r="C24" s="40" t="s">
        <v>79</v>
      </c>
      <c r="D24" s="44">
        <f>SUM(D14:D23)</f>
        <v>260000</v>
      </c>
      <c r="E24" s="44">
        <f t="shared" ref="E24:F24" si="0">SUM(E14:E23)</f>
        <v>80000</v>
      </c>
      <c r="F24" s="44">
        <f t="shared" si="0"/>
        <v>68000</v>
      </c>
      <c r="G24" s="47"/>
      <c r="H24" s="48"/>
    </row>
    <row r="25" spans="1:8" ht="17.100000000000001" customHeight="1">
      <c r="A25" s="73" t="s">
        <v>80</v>
      </c>
      <c r="B25" s="66" t="s">
        <v>157</v>
      </c>
      <c r="C25" s="67"/>
      <c r="D25" s="67"/>
      <c r="E25" s="67"/>
      <c r="F25" s="68"/>
    </row>
    <row r="26" spans="1:8" ht="17.100000000000001" customHeight="1">
      <c r="A26" s="74"/>
      <c r="B26" s="66" t="s">
        <v>82</v>
      </c>
      <c r="C26" s="67"/>
      <c r="D26" s="67"/>
      <c r="E26" s="67"/>
      <c r="F26" s="68"/>
    </row>
    <row r="27" spans="1:8" ht="18" customHeight="1">
      <c r="A27" s="74"/>
      <c r="B27" s="79" t="s">
        <v>83</v>
      </c>
      <c r="C27" s="80"/>
      <c r="D27" s="80"/>
      <c r="E27" s="80"/>
      <c r="F27" s="81"/>
    </row>
    <row r="28" spans="1:8" ht="30" customHeight="1">
      <c r="A28" s="74"/>
      <c r="B28" s="79" t="s">
        <v>158</v>
      </c>
      <c r="C28" s="80"/>
      <c r="D28" s="80"/>
      <c r="E28" s="80"/>
      <c r="F28" s="81"/>
    </row>
    <row r="29" spans="1:8" ht="18" customHeight="1">
      <c r="A29" s="74"/>
      <c r="B29" s="79" t="s">
        <v>159</v>
      </c>
      <c r="C29" s="80"/>
      <c r="D29" s="80"/>
      <c r="E29" s="80"/>
      <c r="F29" s="81"/>
    </row>
    <row r="30" spans="1:8" ht="17.25" customHeight="1">
      <c r="A30" s="74"/>
      <c r="B30" s="79" t="s">
        <v>160</v>
      </c>
      <c r="C30" s="80"/>
      <c r="D30" s="80"/>
      <c r="E30" s="80"/>
      <c r="F30" s="81"/>
    </row>
    <row r="31" spans="1:8" ht="30.6" customHeight="1">
      <c r="A31" s="74"/>
      <c r="B31" s="66" t="s">
        <v>161</v>
      </c>
      <c r="C31" s="67"/>
      <c r="D31" s="67"/>
      <c r="E31" s="67"/>
      <c r="F31" s="68"/>
    </row>
    <row r="32" spans="1:8" ht="18" customHeight="1">
      <c r="A32" s="74"/>
      <c r="B32" s="66" t="s">
        <v>162</v>
      </c>
      <c r="C32" s="67"/>
      <c r="D32" s="67"/>
      <c r="E32" s="67"/>
      <c r="F32" s="68"/>
    </row>
    <row r="33" spans="1:6" ht="18" customHeight="1">
      <c r="A33" s="75"/>
      <c r="B33" s="66" t="s">
        <v>127</v>
      </c>
      <c r="C33" s="67"/>
      <c r="D33" s="67"/>
      <c r="E33" s="67"/>
      <c r="F33" s="68"/>
    </row>
    <row r="34" spans="1:6" ht="120.6" customHeight="1">
      <c r="A34" s="40" t="s">
        <v>94</v>
      </c>
      <c r="B34" s="69" t="s">
        <v>95</v>
      </c>
      <c r="C34" s="69"/>
      <c r="D34" s="69"/>
      <c r="E34" s="69"/>
      <c r="F34" s="69"/>
    </row>
    <row r="35" spans="1:6" hidden="1">
      <c r="A35" s="45" t="s">
        <v>156</v>
      </c>
    </row>
  </sheetData>
  <mergeCells count="26">
    <mergeCell ref="A1:F1"/>
    <mergeCell ref="B2:D2"/>
    <mergeCell ref="B3:D3"/>
    <mergeCell ref="B6:C6"/>
    <mergeCell ref="E6:F6"/>
    <mergeCell ref="B9:D9"/>
    <mergeCell ref="B10:D10"/>
    <mergeCell ref="B11:F11"/>
    <mergeCell ref="B12:F12"/>
    <mergeCell ref="B25:F25"/>
    <mergeCell ref="B31:F31"/>
    <mergeCell ref="B32:F32"/>
    <mergeCell ref="B33:F33"/>
    <mergeCell ref="B34:F34"/>
    <mergeCell ref="A4:A5"/>
    <mergeCell ref="A7:A8"/>
    <mergeCell ref="A9:A10"/>
    <mergeCell ref="A13:A24"/>
    <mergeCell ref="A25:A33"/>
    <mergeCell ref="B4:B5"/>
    <mergeCell ref="C4:C5"/>
    <mergeCell ref="B26:F26"/>
    <mergeCell ref="B27:F27"/>
    <mergeCell ref="B28:F28"/>
    <mergeCell ref="B29:F29"/>
    <mergeCell ref="B30:F30"/>
  </mergeCells>
  <phoneticPr fontId="12" type="noConversion"/>
  <dataValidations count="1">
    <dataValidation type="list" allowBlank="1" showInputMessage="1" showErrorMessage="1" sqref="C14:C23">
      <formula1>$A$35:$A$35</formula1>
    </dataValidation>
  </dataValidations>
  <pageMargins left="0.78680555555555598" right="0.78680555555555598" top="0.78680555555555598" bottom="0.78680555555555598" header="0.31458333333333299" footer="0.31458333333333299"/>
  <pageSetup paperSize="9" scale="74" fitToHeight="100" orientation="portrait" blackAndWhite="1" r:id="rId1"/>
</worksheet>
</file>

<file path=xl/worksheets/sheet11.xml><?xml version="1.0" encoding="utf-8"?>
<worksheet xmlns="http://schemas.openxmlformats.org/spreadsheetml/2006/main" xmlns:r="http://schemas.openxmlformats.org/officeDocument/2006/relationships">
  <sheetPr>
    <tabColor rgb="FFFFC000"/>
    <pageSetUpPr fitToPage="1"/>
  </sheetPr>
  <dimension ref="A1:J17"/>
  <sheetViews>
    <sheetView view="pageBreakPreview" zoomScaleNormal="100" zoomScaleSheetLayoutView="100" workbookViewId="0">
      <pane xSplit="1" ySplit="2" topLeftCell="B3" activePane="bottomRight" state="frozen"/>
      <selection pane="topRight"/>
      <selection pane="bottomLeft"/>
      <selection pane="bottomRight" activeCell="L42" sqref="L42"/>
    </sheetView>
  </sheetViews>
  <sheetFormatPr defaultColWidth="9" defaultRowHeight="12"/>
  <cols>
    <col min="1" max="1" width="18.25" style="4" customWidth="1"/>
    <col min="2" max="2" width="5.125" style="5" customWidth="1"/>
    <col min="3" max="3" width="15" style="5" customWidth="1"/>
    <col min="4" max="5" width="13" style="32" customWidth="1"/>
    <col min="6" max="6" width="9.5" style="32" customWidth="1"/>
    <col min="7" max="7" width="12.375" style="7" customWidth="1"/>
    <col min="8" max="8" width="9.5" style="5" customWidth="1"/>
    <col min="9" max="9" width="11.375" style="7" customWidth="1"/>
    <col min="10" max="10" width="13" style="7" customWidth="1"/>
    <col min="11" max="16384" width="9" style="7"/>
  </cols>
  <sheetData>
    <row r="1" spans="1:10" s="1" customFormat="1" ht="20.25">
      <c r="A1" s="89" t="s">
        <v>163</v>
      </c>
      <c r="B1" s="89"/>
      <c r="C1" s="89"/>
      <c r="D1" s="89"/>
      <c r="E1" s="89"/>
      <c r="F1" s="89"/>
      <c r="G1" s="89"/>
      <c r="H1" s="89"/>
      <c r="I1" s="89"/>
      <c r="J1" s="89"/>
    </row>
    <row r="2" spans="1:10" s="2" customFormat="1" ht="24">
      <c r="A2" s="8" t="s">
        <v>164</v>
      </c>
      <c r="B2" s="19" t="s">
        <v>165</v>
      </c>
      <c r="C2" s="19" t="s">
        <v>166</v>
      </c>
      <c r="D2" s="23" t="s">
        <v>167</v>
      </c>
      <c r="E2" s="23" t="s">
        <v>168</v>
      </c>
      <c r="F2" s="23" t="s">
        <v>169</v>
      </c>
      <c r="G2" s="23" t="s">
        <v>170</v>
      </c>
      <c r="H2" s="23" t="s">
        <v>171</v>
      </c>
      <c r="I2" s="23" t="s">
        <v>172</v>
      </c>
      <c r="J2" s="23" t="s">
        <v>76</v>
      </c>
    </row>
    <row r="3" spans="1:10" s="3" customFormat="1">
      <c r="A3" s="10" t="s">
        <v>110</v>
      </c>
      <c r="B3" s="33" t="s">
        <v>173</v>
      </c>
      <c r="C3" s="20">
        <v>5000000</v>
      </c>
      <c r="D3" s="20">
        <v>500000</v>
      </c>
      <c r="E3" s="20">
        <v>200000</v>
      </c>
      <c r="F3" s="35">
        <v>43466</v>
      </c>
      <c r="G3" s="20">
        <v>65000</v>
      </c>
      <c r="H3" s="35">
        <v>43466</v>
      </c>
      <c r="I3" s="20">
        <v>80000</v>
      </c>
      <c r="J3" s="36" t="s">
        <v>79</v>
      </c>
    </row>
    <row r="4" spans="1:10" s="3" customFormat="1">
      <c r="A4" s="13"/>
      <c r="B4" s="20"/>
      <c r="C4" s="33"/>
      <c r="D4" s="34" t="s">
        <v>136</v>
      </c>
      <c r="E4" s="34"/>
      <c r="F4" s="35">
        <v>43556</v>
      </c>
      <c r="G4" s="20">
        <v>65000</v>
      </c>
      <c r="H4" s="35"/>
      <c r="I4" s="20"/>
      <c r="J4" s="36" t="s">
        <v>79</v>
      </c>
    </row>
    <row r="5" spans="1:10" s="3" customFormat="1">
      <c r="A5" s="13"/>
      <c r="B5" s="20"/>
      <c r="C5" s="33"/>
      <c r="D5" s="34"/>
      <c r="E5" s="34"/>
      <c r="F5" s="35">
        <v>43647</v>
      </c>
      <c r="G5" s="20">
        <v>65000</v>
      </c>
      <c r="H5" s="35"/>
      <c r="I5" s="20"/>
      <c r="J5" s="36" t="s">
        <v>79</v>
      </c>
    </row>
    <row r="6" spans="1:10" s="3" customFormat="1">
      <c r="A6" s="13"/>
      <c r="B6" s="20"/>
      <c r="C6" s="33"/>
      <c r="D6" s="34"/>
      <c r="E6" s="34"/>
      <c r="F6" s="35">
        <v>43770</v>
      </c>
      <c r="G6" s="20">
        <v>65000</v>
      </c>
      <c r="H6" s="35"/>
      <c r="I6" s="20"/>
      <c r="J6" s="36" t="s">
        <v>79</v>
      </c>
    </row>
    <row r="7" spans="1:10" s="3" customFormat="1">
      <c r="A7" s="13"/>
      <c r="B7" s="20"/>
      <c r="C7" s="33"/>
      <c r="D7" s="34"/>
      <c r="E7" s="34"/>
      <c r="F7" s="35"/>
      <c r="G7" s="20"/>
      <c r="H7" s="34"/>
      <c r="I7" s="20"/>
      <c r="J7" s="36" t="s">
        <v>79</v>
      </c>
    </row>
    <row r="8" spans="1:10" s="3" customFormat="1">
      <c r="A8" s="13"/>
      <c r="B8" s="20"/>
      <c r="C8" s="33"/>
      <c r="D8" s="34"/>
      <c r="E8" s="34"/>
      <c r="F8" s="35"/>
      <c r="G8" s="20"/>
      <c r="H8" s="34"/>
      <c r="I8" s="20"/>
      <c r="J8" s="36" t="s">
        <v>79</v>
      </c>
    </row>
    <row r="9" spans="1:10" s="3" customFormat="1">
      <c r="A9" s="13"/>
      <c r="B9" s="20"/>
      <c r="C9" s="33"/>
      <c r="D9" s="34"/>
      <c r="E9" s="34"/>
      <c r="F9" s="35"/>
      <c r="G9" s="20"/>
      <c r="H9" s="34"/>
      <c r="I9" s="20"/>
      <c r="J9" s="36" t="s">
        <v>79</v>
      </c>
    </row>
    <row r="10" spans="1:10" s="3" customFormat="1">
      <c r="A10" s="13"/>
      <c r="B10" s="20"/>
      <c r="C10" s="33"/>
      <c r="D10" s="34"/>
      <c r="E10" s="34"/>
      <c r="F10" s="35"/>
      <c r="G10" s="20"/>
      <c r="H10" s="34"/>
      <c r="I10" s="20"/>
      <c r="J10" s="36" t="s">
        <v>79</v>
      </c>
    </row>
    <row r="11" spans="1:10" s="3" customFormat="1">
      <c r="A11" s="13"/>
      <c r="B11" s="20"/>
      <c r="C11" s="33"/>
      <c r="D11" s="34"/>
      <c r="E11" s="34"/>
      <c r="F11" s="34"/>
      <c r="G11" s="20"/>
      <c r="H11" s="34"/>
      <c r="I11" s="20"/>
      <c r="J11" s="36" t="s">
        <v>79</v>
      </c>
    </row>
    <row r="12" spans="1:10" s="3" customFormat="1">
      <c r="A12" s="13"/>
      <c r="B12" s="20"/>
      <c r="C12" s="33"/>
      <c r="D12" s="34"/>
      <c r="E12" s="34"/>
      <c r="F12" s="34"/>
      <c r="G12" s="20" t="s">
        <v>136</v>
      </c>
      <c r="H12" s="34"/>
      <c r="I12" s="20"/>
      <c r="J12" s="36" t="s">
        <v>79</v>
      </c>
    </row>
    <row r="13" spans="1:10">
      <c r="A13" s="15"/>
      <c r="B13" s="16"/>
      <c r="C13" s="16"/>
      <c r="D13" s="34"/>
      <c r="E13" s="34"/>
      <c r="F13" s="34"/>
      <c r="G13" s="20"/>
      <c r="H13" s="34"/>
      <c r="I13" s="20"/>
      <c r="J13" s="34" t="s">
        <v>79</v>
      </c>
    </row>
    <row r="14" spans="1:10">
      <c r="A14" s="15"/>
      <c r="B14" s="16"/>
      <c r="C14" s="16"/>
      <c r="D14" s="34"/>
      <c r="E14" s="34"/>
      <c r="F14" s="34"/>
      <c r="G14" s="20"/>
      <c r="H14" s="35"/>
      <c r="I14" s="20"/>
      <c r="J14" s="34" t="s">
        <v>79</v>
      </c>
    </row>
    <row r="15" spans="1:10">
      <c r="A15" s="16" t="s">
        <v>174</v>
      </c>
      <c r="B15" s="18" t="s">
        <v>79</v>
      </c>
      <c r="C15" s="18" t="s">
        <v>79</v>
      </c>
      <c r="D15" s="18" t="s">
        <v>79</v>
      </c>
      <c r="E15" s="18" t="s">
        <v>79</v>
      </c>
      <c r="F15" s="18" t="s">
        <v>79</v>
      </c>
      <c r="G15" s="20">
        <f>SUM(G3:G14)</f>
        <v>260000</v>
      </c>
      <c r="H15" s="18" t="s">
        <v>79</v>
      </c>
      <c r="I15" s="20">
        <f>SUM(I3:I14)</f>
        <v>80000</v>
      </c>
      <c r="J15" s="20">
        <f>(G15+I15)*20%</f>
        <v>68000</v>
      </c>
    </row>
    <row r="16" spans="1:10">
      <c r="A16" s="92" t="s">
        <v>175</v>
      </c>
      <c r="B16" s="92"/>
      <c r="C16" s="92"/>
      <c r="D16" s="92"/>
      <c r="E16" s="92"/>
      <c r="F16" s="92"/>
      <c r="G16" s="92"/>
      <c r="H16" s="92"/>
      <c r="I16" s="92"/>
      <c r="J16" s="92"/>
    </row>
    <row r="17" spans="1:10">
      <c r="A17" s="90" t="s">
        <v>112</v>
      </c>
      <c r="B17" s="91"/>
      <c r="C17" s="91"/>
      <c r="D17" s="91"/>
      <c r="E17" s="91"/>
      <c r="F17" s="91"/>
      <c r="G17" s="91"/>
      <c r="H17" s="91"/>
      <c r="I17" s="91"/>
      <c r="J17" s="91"/>
    </row>
  </sheetData>
  <mergeCells count="3">
    <mergeCell ref="A1:J1"/>
    <mergeCell ref="A16:J16"/>
    <mergeCell ref="A17:J17"/>
  </mergeCells>
  <phoneticPr fontId="12" type="noConversion"/>
  <pageMargins left="0.70833333333333304" right="0.70833333333333304" top="0.74791666666666701" bottom="0.74791666666666701" header="0.31458333333333299" footer="0.31458333333333299"/>
  <pageSetup paperSize="9" orientation="landscape" blackAndWhite="1" r:id="rId1"/>
</worksheet>
</file>

<file path=xl/worksheets/sheet12.xml><?xml version="1.0" encoding="utf-8"?>
<worksheet xmlns="http://schemas.openxmlformats.org/spreadsheetml/2006/main" xmlns:r="http://schemas.openxmlformats.org/officeDocument/2006/relationships">
  <sheetPr>
    <pageSetUpPr fitToPage="1"/>
  </sheetPr>
  <dimension ref="A1:Y7"/>
  <sheetViews>
    <sheetView workbookViewId="0">
      <pane xSplit="1" ySplit="2" topLeftCell="B3" activePane="bottomRight" state="frozen"/>
      <selection pane="topRight"/>
      <selection pane="bottomLeft"/>
      <selection pane="bottomRight" activeCell="H4" sqref="H4:H5"/>
    </sheetView>
  </sheetViews>
  <sheetFormatPr defaultColWidth="9" defaultRowHeight="12"/>
  <cols>
    <col min="1" max="1" width="12.25" style="4" customWidth="1"/>
    <col min="2" max="2" width="11.375" style="4" customWidth="1"/>
    <col min="3" max="5" width="5.5" style="4" customWidth="1"/>
    <col min="6" max="6" width="5.875" style="4" customWidth="1"/>
    <col min="7" max="9" width="5.875" style="5" customWidth="1"/>
    <col min="10" max="12" width="5.875" style="6" customWidth="1"/>
    <col min="13" max="13" width="5" style="6" customWidth="1"/>
    <col min="14" max="14" width="14.125" style="5" customWidth="1"/>
    <col min="15" max="16" width="5" style="6" customWidth="1"/>
    <col min="17" max="17" width="4.125" style="7" customWidth="1"/>
    <col min="18" max="18" width="12.25" style="6" customWidth="1"/>
    <col min="19" max="19" width="10.25" style="5" customWidth="1"/>
    <col min="20" max="20" width="8.5" style="5" customWidth="1"/>
    <col min="21" max="21" width="14.125" style="7" customWidth="1"/>
    <col min="22" max="22" width="10.25" style="5" customWidth="1"/>
    <col min="23" max="23" width="11.25" style="7" customWidth="1"/>
    <col min="24" max="24" width="10.25" style="5" customWidth="1"/>
    <col min="25" max="25" width="14.125" style="7" customWidth="1"/>
    <col min="26" max="16384" width="9" style="7"/>
  </cols>
  <sheetData>
    <row r="1" spans="1:25" s="1" customFormat="1" ht="45.75" customHeight="1">
      <c r="A1" s="89" t="s">
        <v>176</v>
      </c>
      <c r="B1" s="89"/>
      <c r="C1" s="89"/>
      <c r="D1" s="89"/>
      <c r="E1" s="89"/>
      <c r="F1" s="89"/>
      <c r="G1" s="89"/>
      <c r="H1" s="89"/>
      <c r="I1" s="89"/>
      <c r="J1" s="89"/>
      <c r="K1" s="89"/>
      <c r="L1" s="89"/>
      <c r="M1" s="89"/>
      <c r="N1" s="89"/>
      <c r="O1" s="89"/>
      <c r="P1" s="89"/>
      <c r="Q1" s="89"/>
      <c r="R1" s="89"/>
      <c r="S1" s="89"/>
      <c r="T1" s="89"/>
      <c r="U1" s="89"/>
      <c r="V1" s="89"/>
      <c r="W1" s="89"/>
      <c r="X1" s="89"/>
      <c r="Y1" s="89"/>
    </row>
    <row r="2" spans="1:25" s="2" customFormat="1" ht="96">
      <c r="A2" s="8" t="s">
        <v>177</v>
      </c>
      <c r="B2" s="8" t="s">
        <v>76</v>
      </c>
      <c r="C2" s="8" t="s">
        <v>178</v>
      </c>
      <c r="D2" s="9" t="s">
        <v>179</v>
      </c>
      <c r="E2" s="9" t="s">
        <v>180</v>
      </c>
      <c r="F2" s="8" t="s">
        <v>181</v>
      </c>
      <c r="G2" s="8" t="s">
        <v>182</v>
      </c>
      <c r="H2" s="8" t="s">
        <v>183</v>
      </c>
      <c r="I2" s="17" t="s">
        <v>184</v>
      </c>
      <c r="J2" s="29"/>
      <c r="K2" s="17" t="s">
        <v>185</v>
      </c>
      <c r="L2" s="17" t="s">
        <v>186</v>
      </c>
      <c r="M2" s="17" t="s">
        <v>187</v>
      </c>
      <c r="N2" s="19" t="s">
        <v>188</v>
      </c>
      <c r="O2" s="19" t="s">
        <v>189</v>
      </c>
      <c r="P2" s="19" t="s">
        <v>190</v>
      </c>
      <c r="Q2" s="8" t="s">
        <v>191</v>
      </c>
      <c r="R2" s="19" t="s">
        <v>192</v>
      </c>
      <c r="S2" s="23" t="s">
        <v>193</v>
      </c>
      <c r="T2" s="23" t="s">
        <v>194</v>
      </c>
      <c r="U2" s="23" t="s">
        <v>105</v>
      </c>
      <c r="V2" s="23" t="s">
        <v>108</v>
      </c>
      <c r="W2" s="23" t="s">
        <v>109</v>
      </c>
      <c r="X2" s="23" t="s">
        <v>106</v>
      </c>
      <c r="Y2" s="23" t="s">
        <v>107</v>
      </c>
    </row>
    <row r="3" spans="1:25" s="3" customFormat="1" ht="24">
      <c r="A3" s="10" t="s">
        <v>195</v>
      </c>
      <c r="B3" s="11">
        <f>R3*C3</f>
        <v>69600</v>
      </c>
      <c r="C3" s="31">
        <v>0.4</v>
      </c>
      <c r="D3" s="31" t="s">
        <v>196</v>
      </c>
      <c r="E3" s="31" t="s">
        <v>196</v>
      </c>
      <c r="F3" s="14" t="s">
        <v>197</v>
      </c>
      <c r="G3" s="14" t="s">
        <v>197</v>
      </c>
      <c r="H3" s="14" t="s">
        <v>197</v>
      </c>
      <c r="I3" s="14" t="s">
        <v>197</v>
      </c>
      <c r="J3" s="14" t="s">
        <v>197</v>
      </c>
      <c r="K3" s="14" t="s">
        <v>197</v>
      </c>
      <c r="L3" s="14" t="s">
        <v>197</v>
      </c>
      <c r="M3" s="14" t="s">
        <v>197</v>
      </c>
      <c r="N3" s="20">
        <v>3000000</v>
      </c>
      <c r="O3" s="21">
        <v>4.3499999999999996</v>
      </c>
      <c r="P3" s="22">
        <f>O3+O3*Q3</f>
        <v>4.3499999999999996</v>
      </c>
      <c r="Q3" s="24">
        <f>IF(OR(E3="√",F3="√"),0,30%)</f>
        <v>0</v>
      </c>
      <c r="R3" s="20">
        <f>W4+W5+W6+W7</f>
        <v>174000</v>
      </c>
      <c r="S3" s="25" t="s">
        <v>198</v>
      </c>
      <c r="T3" s="26">
        <v>42917</v>
      </c>
      <c r="U3" s="20">
        <v>3000000</v>
      </c>
      <c r="V3" s="16"/>
      <c r="W3" s="27"/>
      <c r="X3" s="16"/>
      <c r="Y3" s="27"/>
    </row>
    <row r="4" spans="1:25" s="3" customFormat="1">
      <c r="A4" s="13"/>
      <c r="B4" s="13"/>
      <c r="C4" s="13"/>
      <c r="D4" s="31" t="s">
        <v>196</v>
      </c>
      <c r="E4" s="13" t="s">
        <v>197</v>
      </c>
      <c r="F4" s="13"/>
      <c r="G4" s="14"/>
      <c r="H4" s="14"/>
      <c r="I4" s="14"/>
      <c r="J4" s="14"/>
      <c r="K4" s="14"/>
      <c r="L4" s="14"/>
      <c r="M4" s="14"/>
      <c r="N4" s="20"/>
      <c r="O4" s="21"/>
      <c r="P4" s="21"/>
      <c r="Q4" s="24">
        <f t="shared" ref="Q4:Q6" si="0">IF(OR(E4="√",F4="√"),0,30%)</f>
        <v>0</v>
      </c>
      <c r="R4" s="20"/>
      <c r="S4" s="25"/>
      <c r="T4" s="26"/>
      <c r="U4" s="20"/>
      <c r="V4" s="26">
        <v>43008</v>
      </c>
      <c r="W4" s="28">
        <f>$P$3*$U$3/12*4/100</f>
        <v>43500</v>
      </c>
      <c r="X4" s="16"/>
      <c r="Y4" s="27"/>
    </row>
    <row r="5" spans="1:25" s="3" customFormat="1">
      <c r="A5" s="13"/>
      <c r="B5" s="13"/>
      <c r="C5" s="13"/>
      <c r="D5" s="13" t="s">
        <v>197</v>
      </c>
      <c r="E5" s="13" t="s">
        <v>197</v>
      </c>
      <c r="F5" s="13"/>
      <c r="G5" s="14"/>
      <c r="H5" s="14"/>
      <c r="I5" s="14"/>
      <c r="J5" s="14"/>
      <c r="K5" s="14"/>
      <c r="L5" s="14"/>
      <c r="M5" s="14"/>
      <c r="N5" s="20"/>
      <c r="O5" s="21"/>
      <c r="P5" s="21"/>
      <c r="Q5" s="24">
        <f t="shared" si="0"/>
        <v>0</v>
      </c>
      <c r="R5" s="20"/>
      <c r="S5" s="25"/>
      <c r="T5" s="26"/>
      <c r="U5" s="20"/>
      <c r="V5" s="26">
        <v>43100</v>
      </c>
      <c r="W5" s="28">
        <f t="shared" ref="W5:W7" si="1">$P$3*$U$3/12*4/100</f>
        <v>43500</v>
      </c>
      <c r="X5" s="26">
        <v>42735</v>
      </c>
      <c r="Y5" s="20">
        <v>1500000</v>
      </c>
    </row>
    <row r="6" spans="1:25">
      <c r="A6" s="15"/>
      <c r="B6" s="15"/>
      <c r="C6" s="15"/>
      <c r="D6" s="15"/>
      <c r="E6" s="15"/>
      <c r="F6" s="15"/>
      <c r="G6" s="16"/>
      <c r="H6" s="16"/>
      <c r="I6" s="18"/>
      <c r="J6" s="16"/>
      <c r="K6" s="18"/>
      <c r="L6" s="18"/>
      <c r="M6" s="18"/>
      <c r="N6" s="16"/>
      <c r="O6" s="18"/>
      <c r="P6" s="18"/>
      <c r="Q6" s="24">
        <f t="shared" si="0"/>
        <v>0.3</v>
      </c>
      <c r="R6" s="18"/>
      <c r="S6" s="16"/>
      <c r="T6" s="16"/>
      <c r="U6" s="27"/>
      <c r="V6" s="26">
        <v>43190</v>
      </c>
      <c r="W6" s="28">
        <f t="shared" si="1"/>
        <v>43500</v>
      </c>
      <c r="X6" s="16"/>
      <c r="Y6" s="27"/>
    </row>
    <row r="7" spans="1:25">
      <c r="A7" s="15"/>
      <c r="B7" s="15"/>
      <c r="C7" s="15"/>
      <c r="D7" s="15"/>
      <c r="E7" s="15"/>
      <c r="F7" s="15"/>
      <c r="G7" s="16"/>
      <c r="H7" s="16"/>
      <c r="I7" s="18"/>
      <c r="J7" s="16"/>
      <c r="K7" s="18"/>
      <c r="L7" s="18"/>
      <c r="M7" s="18"/>
      <c r="N7" s="16"/>
      <c r="O7" s="18"/>
      <c r="P7" s="18"/>
      <c r="Q7" s="27"/>
      <c r="R7" s="18"/>
      <c r="S7" s="16"/>
      <c r="T7" s="16"/>
      <c r="U7" s="27"/>
      <c r="V7" s="26">
        <v>43281</v>
      </c>
      <c r="W7" s="28">
        <f t="shared" si="1"/>
        <v>43500</v>
      </c>
      <c r="X7" s="26">
        <v>42916</v>
      </c>
      <c r="Y7" s="20">
        <v>1500000</v>
      </c>
    </row>
  </sheetData>
  <mergeCells count="1">
    <mergeCell ref="A1:Y1"/>
  </mergeCells>
  <phoneticPr fontId="12" type="noConversion"/>
  <pageMargins left="0.70833333333333304" right="0.70833333333333304" top="0.74791666666666701" bottom="0.74791666666666701" header="0.31458333333333299" footer="0.31458333333333299"/>
  <pageSetup paperSize="9" scale="68" orientation="landscape" blackAndWhite="1"/>
</worksheet>
</file>

<file path=xl/worksheets/sheet13.xml><?xml version="1.0" encoding="utf-8"?>
<worksheet xmlns="http://schemas.openxmlformats.org/spreadsheetml/2006/main" xmlns:r="http://schemas.openxmlformats.org/officeDocument/2006/relationships">
  <sheetPr>
    <pageSetUpPr fitToPage="1"/>
  </sheetPr>
  <dimension ref="A1:Z7"/>
  <sheetViews>
    <sheetView workbookViewId="0">
      <pane xSplit="1" ySplit="2" topLeftCell="B3" activePane="bottomRight" state="frozen"/>
      <selection pane="topRight"/>
      <selection pane="bottomLeft"/>
      <selection pane="bottomRight" activeCell="K2" sqref="K2"/>
    </sheetView>
  </sheetViews>
  <sheetFormatPr defaultColWidth="9" defaultRowHeight="12"/>
  <cols>
    <col min="1" max="1" width="12.25" style="4" customWidth="1"/>
    <col min="2" max="2" width="11.375" style="4" customWidth="1"/>
    <col min="3" max="5" width="8.125" style="4" customWidth="1"/>
    <col min="6" max="6" width="6.75" style="4" customWidth="1"/>
    <col min="7" max="7" width="5.875" style="4" customWidth="1"/>
    <col min="8" max="10" width="5.875" style="5" customWidth="1"/>
    <col min="11" max="11" width="7.5" style="6" customWidth="1"/>
    <col min="12" max="13" width="5.875" style="6" customWidth="1"/>
    <col min="14" max="14" width="5" style="6" customWidth="1"/>
    <col min="15" max="15" width="14.125" style="5" customWidth="1"/>
    <col min="16" max="17" width="5" style="6" customWidth="1"/>
    <col min="18" max="18" width="4.125" style="7" customWidth="1"/>
    <col min="19" max="19" width="12.25" style="6" customWidth="1"/>
    <col min="20" max="20" width="10.25" style="5" customWidth="1"/>
    <col min="21" max="21" width="8.5" style="5" customWidth="1"/>
    <col min="22" max="22" width="14.125" style="7" customWidth="1"/>
    <col min="23" max="23" width="10.25" style="5" customWidth="1"/>
    <col min="24" max="24" width="11.25" style="7" customWidth="1"/>
    <col min="25" max="25" width="10.25" style="5" customWidth="1"/>
    <col min="26" max="26" width="14.125" style="7" customWidth="1"/>
    <col min="27" max="16384" width="9" style="7"/>
  </cols>
  <sheetData>
    <row r="1" spans="1:26" s="1" customFormat="1" ht="45.75" customHeight="1">
      <c r="A1" s="89" t="s">
        <v>199</v>
      </c>
      <c r="B1" s="89"/>
      <c r="C1" s="89"/>
      <c r="D1" s="89"/>
      <c r="E1" s="89"/>
      <c r="F1" s="89"/>
      <c r="G1" s="89"/>
      <c r="H1" s="89"/>
      <c r="I1" s="89"/>
      <c r="J1" s="89"/>
      <c r="K1" s="89"/>
      <c r="L1" s="89"/>
      <c r="M1" s="89"/>
      <c r="N1" s="89"/>
      <c r="O1" s="89"/>
      <c r="P1" s="89"/>
      <c r="Q1" s="89"/>
      <c r="R1" s="89"/>
      <c r="S1" s="89"/>
      <c r="T1" s="89"/>
      <c r="U1" s="89"/>
      <c r="V1" s="89"/>
      <c r="W1" s="89"/>
      <c r="X1" s="89"/>
      <c r="Y1" s="89"/>
      <c r="Z1" s="89"/>
    </row>
    <row r="2" spans="1:26" s="2" customFormat="1" ht="144">
      <c r="A2" s="8" t="s">
        <v>177</v>
      </c>
      <c r="B2" s="8" t="s">
        <v>76</v>
      </c>
      <c r="C2" s="8" t="s">
        <v>178</v>
      </c>
      <c r="D2" s="9" t="s">
        <v>179</v>
      </c>
      <c r="E2" s="9" t="s">
        <v>180</v>
      </c>
      <c r="F2" s="29" t="s">
        <v>200</v>
      </c>
      <c r="G2" s="8" t="s">
        <v>181</v>
      </c>
      <c r="H2" s="8" t="s">
        <v>182</v>
      </c>
      <c r="I2" s="8" t="s">
        <v>183</v>
      </c>
      <c r="J2" s="17" t="s">
        <v>184</v>
      </c>
      <c r="K2" s="8" t="s">
        <v>201</v>
      </c>
      <c r="L2" s="17" t="s">
        <v>185</v>
      </c>
      <c r="M2" s="17" t="s">
        <v>186</v>
      </c>
      <c r="N2" s="17" t="s">
        <v>187</v>
      </c>
      <c r="O2" s="19" t="s">
        <v>188</v>
      </c>
      <c r="P2" s="19" t="s">
        <v>189</v>
      </c>
      <c r="Q2" s="19" t="s">
        <v>190</v>
      </c>
      <c r="R2" s="8" t="s">
        <v>191</v>
      </c>
      <c r="S2" s="19" t="s">
        <v>192</v>
      </c>
      <c r="T2" s="23" t="s">
        <v>193</v>
      </c>
      <c r="U2" s="23" t="s">
        <v>194</v>
      </c>
      <c r="V2" s="23" t="s">
        <v>105</v>
      </c>
      <c r="W2" s="23" t="s">
        <v>108</v>
      </c>
      <c r="X2" s="23" t="s">
        <v>109</v>
      </c>
      <c r="Y2" s="23" t="s">
        <v>106</v>
      </c>
      <c r="Z2" s="23" t="s">
        <v>107</v>
      </c>
    </row>
    <row r="3" spans="1:26" s="3" customFormat="1" ht="24">
      <c r="A3" s="10" t="s">
        <v>195</v>
      </c>
      <c r="B3" s="11">
        <f>C3*S3</f>
        <v>69600</v>
      </c>
      <c r="C3" s="12">
        <v>0.4</v>
      </c>
      <c r="D3" s="12" t="s">
        <v>196</v>
      </c>
      <c r="E3" s="12" t="s">
        <v>197</v>
      </c>
      <c r="F3" s="30" t="s">
        <v>196</v>
      </c>
      <c r="G3" s="14" t="s">
        <v>197</v>
      </c>
      <c r="H3" s="14" t="s">
        <v>197</v>
      </c>
      <c r="I3" s="14" t="s">
        <v>197</v>
      </c>
      <c r="J3" s="14" t="s">
        <v>197</v>
      </c>
      <c r="K3" s="14" t="s">
        <v>197</v>
      </c>
      <c r="L3" s="14" t="s">
        <v>197</v>
      </c>
      <c r="M3" s="14" t="s">
        <v>197</v>
      </c>
      <c r="N3" s="14" t="s">
        <v>197</v>
      </c>
      <c r="O3" s="20">
        <v>3000000</v>
      </c>
      <c r="P3" s="21">
        <v>4.3499999999999996</v>
      </c>
      <c r="Q3" s="22">
        <f>P3+P3*R3</f>
        <v>4.3499999999999996</v>
      </c>
      <c r="R3" s="24">
        <f>IF(OR(E3="√",F3="√"),0,30%)</f>
        <v>0</v>
      </c>
      <c r="S3" s="20">
        <f>X4+X5+X6+X7</f>
        <v>174000</v>
      </c>
      <c r="T3" s="25" t="s">
        <v>198</v>
      </c>
      <c r="U3" s="26">
        <v>42917</v>
      </c>
      <c r="V3" s="20">
        <v>3000000</v>
      </c>
      <c r="W3" s="16"/>
      <c r="X3" s="27"/>
      <c r="Y3" s="16"/>
      <c r="Z3" s="27"/>
    </row>
    <row r="4" spans="1:26" s="3" customFormat="1">
      <c r="A4" s="13"/>
      <c r="B4" s="13"/>
      <c r="C4" s="13"/>
      <c r="D4" s="13" t="s">
        <v>197</v>
      </c>
      <c r="E4" s="13" t="s">
        <v>196</v>
      </c>
      <c r="F4" s="13"/>
      <c r="G4" s="13"/>
      <c r="H4" s="14"/>
      <c r="I4" s="14"/>
      <c r="J4" s="14"/>
      <c r="K4" s="14"/>
      <c r="L4" s="14"/>
      <c r="M4" s="14"/>
      <c r="N4" s="14"/>
      <c r="O4" s="20"/>
      <c r="P4" s="21"/>
      <c r="Q4" s="21"/>
      <c r="R4" s="24">
        <f t="shared" ref="R4:R7" si="0">IF(OR(E4="√",F4="√"),0,30%)</f>
        <v>0.3</v>
      </c>
      <c r="S4" s="20"/>
      <c r="T4" s="25"/>
      <c r="U4" s="26"/>
      <c r="V4" s="20"/>
      <c r="W4" s="26">
        <v>43008</v>
      </c>
      <c r="X4" s="28">
        <f>$Q$3*$V$3/12*4/100</f>
        <v>43500</v>
      </c>
      <c r="Y4" s="16"/>
      <c r="Z4" s="27"/>
    </row>
    <row r="5" spans="1:26" s="3" customFormat="1">
      <c r="A5" s="13"/>
      <c r="B5" s="13"/>
      <c r="C5" s="13"/>
      <c r="D5" s="13" t="s">
        <v>197</v>
      </c>
      <c r="E5" s="13" t="s">
        <v>197</v>
      </c>
      <c r="F5" s="13"/>
      <c r="G5" s="13"/>
      <c r="H5" s="14"/>
      <c r="I5" s="14"/>
      <c r="J5" s="14"/>
      <c r="K5" s="14"/>
      <c r="L5" s="14"/>
      <c r="M5" s="14"/>
      <c r="N5" s="14"/>
      <c r="O5" s="20"/>
      <c r="P5" s="21"/>
      <c r="Q5" s="21"/>
      <c r="R5" s="24">
        <f t="shared" si="0"/>
        <v>0</v>
      </c>
      <c r="S5" s="20"/>
      <c r="T5" s="25"/>
      <c r="U5" s="26"/>
      <c r="V5" s="20"/>
      <c r="W5" s="26">
        <v>43100</v>
      </c>
      <c r="X5" s="28">
        <f t="shared" ref="X5:X7" si="1">$Q$3*$V$3/12*4/100</f>
        <v>43500</v>
      </c>
      <c r="Y5" s="26">
        <v>42735</v>
      </c>
      <c r="Z5" s="20">
        <v>1500000</v>
      </c>
    </row>
    <row r="6" spans="1:26">
      <c r="A6" s="15"/>
      <c r="B6" s="15"/>
      <c r="C6" s="15"/>
      <c r="D6" s="13" t="s">
        <v>196</v>
      </c>
      <c r="E6" s="13" t="s">
        <v>196</v>
      </c>
      <c r="F6" s="15"/>
      <c r="G6" s="15"/>
      <c r="H6" s="16"/>
      <c r="I6" s="16"/>
      <c r="J6" s="18"/>
      <c r="K6" s="16"/>
      <c r="L6" s="18"/>
      <c r="M6" s="18"/>
      <c r="N6" s="18"/>
      <c r="O6" s="16"/>
      <c r="P6" s="18"/>
      <c r="Q6" s="18"/>
      <c r="R6" s="24">
        <f t="shared" si="0"/>
        <v>0.3</v>
      </c>
      <c r="S6" s="18"/>
      <c r="T6" s="16"/>
      <c r="U6" s="16"/>
      <c r="V6" s="27"/>
      <c r="W6" s="26">
        <v>43190</v>
      </c>
      <c r="X6" s="28">
        <f t="shared" si="1"/>
        <v>43500</v>
      </c>
      <c r="Y6" s="16"/>
      <c r="Z6" s="27"/>
    </row>
    <row r="7" spans="1:26">
      <c r="A7" s="15"/>
      <c r="B7" s="15"/>
      <c r="C7" s="15"/>
      <c r="D7" s="15"/>
      <c r="E7" s="15"/>
      <c r="F7" s="15"/>
      <c r="G7" s="15"/>
      <c r="H7" s="16"/>
      <c r="I7" s="16"/>
      <c r="J7" s="18"/>
      <c r="K7" s="16"/>
      <c r="L7" s="18"/>
      <c r="M7" s="18"/>
      <c r="N7" s="18"/>
      <c r="O7" s="16"/>
      <c r="P7" s="18"/>
      <c r="Q7" s="18"/>
      <c r="R7" s="24">
        <f t="shared" si="0"/>
        <v>0.3</v>
      </c>
      <c r="S7" s="18"/>
      <c r="T7" s="16"/>
      <c r="U7" s="16"/>
      <c r="V7" s="27"/>
      <c r="W7" s="26">
        <v>43281</v>
      </c>
      <c r="X7" s="28">
        <f t="shared" si="1"/>
        <v>43500</v>
      </c>
      <c r="Y7" s="26">
        <v>42916</v>
      </c>
      <c r="Z7" s="20">
        <v>1500000</v>
      </c>
    </row>
  </sheetData>
  <mergeCells count="1">
    <mergeCell ref="A1:Z1"/>
  </mergeCells>
  <phoneticPr fontId="12" type="noConversion"/>
  <pageMargins left="0.70833333333333304" right="0.70833333333333304" top="0.74791666666666701" bottom="0.74791666666666701" header="0.31458333333333299" footer="0.31458333333333299"/>
  <pageSetup paperSize="9" scale="65" orientation="landscape" blackAndWhite="1"/>
</worksheet>
</file>

<file path=xl/worksheets/sheet14.xml><?xml version="1.0" encoding="utf-8"?>
<worksheet xmlns="http://schemas.openxmlformats.org/spreadsheetml/2006/main" xmlns:r="http://schemas.openxmlformats.org/officeDocument/2006/relationships">
  <sheetPr>
    <pageSetUpPr fitToPage="1"/>
  </sheetPr>
  <dimension ref="A1:Y7"/>
  <sheetViews>
    <sheetView workbookViewId="0">
      <pane xSplit="1" ySplit="2" topLeftCell="D3" activePane="bottomRight" state="frozen"/>
      <selection pane="topRight"/>
      <selection pane="bottomLeft"/>
      <selection pane="bottomRight" activeCell="J2" sqref="J2"/>
    </sheetView>
  </sheetViews>
  <sheetFormatPr defaultColWidth="9" defaultRowHeight="12"/>
  <cols>
    <col min="1" max="1" width="12.25" style="4" customWidth="1"/>
    <col min="2" max="2" width="11.375" style="4" customWidth="1"/>
    <col min="3" max="6" width="5.875" style="4" customWidth="1"/>
    <col min="7" max="9" width="5.875" style="5" customWidth="1"/>
    <col min="10" max="12" width="5.875" style="6" customWidth="1"/>
    <col min="13" max="13" width="5" style="6" customWidth="1"/>
    <col min="14" max="14" width="14.125" style="5" customWidth="1"/>
    <col min="15" max="16" width="5" style="6" customWidth="1"/>
    <col min="17" max="17" width="4.125" style="7" customWidth="1"/>
    <col min="18" max="18" width="12.25" style="6" customWidth="1"/>
    <col min="19" max="19" width="10.25" style="5" customWidth="1"/>
    <col min="20" max="20" width="8.5" style="5" customWidth="1"/>
    <col min="21" max="21" width="14.125" style="7" customWidth="1"/>
    <col min="22" max="22" width="10.25" style="5" customWidth="1"/>
    <col min="23" max="23" width="11.25" style="7" customWidth="1"/>
    <col min="24" max="24" width="10.25" style="5" customWidth="1"/>
    <col min="25" max="25" width="14.125" style="7" customWidth="1"/>
    <col min="26" max="16384" width="9" style="7"/>
  </cols>
  <sheetData>
    <row r="1" spans="1:25" s="1" customFormat="1" ht="45.75" customHeight="1">
      <c r="A1" s="89" t="s">
        <v>202</v>
      </c>
      <c r="B1" s="89"/>
      <c r="C1" s="89"/>
      <c r="D1" s="89"/>
      <c r="E1" s="89"/>
      <c r="F1" s="89"/>
      <c r="G1" s="89"/>
      <c r="H1" s="89"/>
      <c r="I1" s="89"/>
      <c r="J1" s="89"/>
      <c r="K1" s="89"/>
      <c r="L1" s="89"/>
      <c r="M1" s="89"/>
      <c r="N1" s="89"/>
      <c r="O1" s="89"/>
      <c r="P1" s="89"/>
      <c r="Q1" s="89"/>
      <c r="R1" s="89"/>
      <c r="S1" s="89"/>
      <c r="T1" s="89"/>
      <c r="U1" s="89"/>
      <c r="V1" s="89"/>
      <c r="W1" s="89"/>
      <c r="X1" s="89"/>
      <c r="Y1" s="89"/>
    </row>
    <row r="2" spans="1:25" s="2" customFormat="1" ht="96">
      <c r="A2" s="8" t="s">
        <v>177</v>
      </c>
      <c r="B2" s="8" t="s">
        <v>76</v>
      </c>
      <c r="C2" s="8" t="s">
        <v>178</v>
      </c>
      <c r="D2" s="9" t="s">
        <v>179</v>
      </c>
      <c r="E2" s="9" t="s">
        <v>180</v>
      </c>
      <c r="F2" s="8" t="s">
        <v>181</v>
      </c>
      <c r="G2" s="8" t="s">
        <v>182</v>
      </c>
      <c r="H2" s="8" t="s">
        <v>183</v>
      </c>
      <c r="I2" s="17" t="s">
        <v>184</v>
      </c>
      <c r="J2" s="9" t="s">
        <v>203</v>
      </c>
      <c r="K2" s="17" t="s">
        <v>185</v>
      </c>
      <c r="L2" s="17" t="s">
        <v>186</v>
      </c>
      <c r="M2" s="17" t="s">
        <v>187</v>
      </c>
      <c r="N2" s="19" t="s">
        <v>188</v>
      </c>
      <c r="O2" s="19" t="s">
        <v>189</v>
      </c>
      <c r="P2" s="19" t="s">
        <v>190</v>
      </c>
      <c r="Q2" s="8" t="s">
        <v>191</v>
      </c>
      <c r="R2" s="19" t="s">
        <v>192</v>
      </c>
      <c r="S2" s="23" t="s">
        <v>193</v>
      </c>
      <c r="T2" s="23" t="s">
        <v>194</v>
      </c>
      <c r="U2" s="23" t="s">
        <v>105</v>
      </c>
      <c r="V2" s="23" t="s">
        <v>108</v>
      </c>
      <c r="W2" s="23" t="s">
        <v>109</v>
      </c>
      <c r="X2" s="23" t="s">
        <v>106</v>
      </c>
      <c r="Y2" s="23" t="s">
        <v>107</v>
      </c>
    </row>
    <row r="3" spans="1:25" s="3" customFormat="1" ht="24">
      <c r="A3" s="10" t="s">
        <v>195</v>
      </c>
      <c r="B3" s="11">
        <f>C3*R3</f>
        <v>69600</v>
      </c>
      <c r="C3" s="12">
        <v>0.4</v>
      </c>
      <c r="D3" s="12" t="s">
        <v>197</v>
      </c>
      <c r="E3" s="12" t="s">
        <v>197</v>
      </c>
      <c r="F3" s="14" t="s">
        <v>197</v>
      </c>
      <c r="G3" s="14" t="s">
        <v>197</v>
      </c>
      <c r="H3" s="14" t="s">
        <v>197</v>
      </c>
      <c r="I3" s="14" t="s">
        <v>197</v>
      </c>
      <c r="J3" s="14" t="s">
        <v>197</v>
      </c>
      <c r="K3" s="14" t="s">
        <v>197</v>
      </c>
      <c r="L3" s="14" t="s">
        <v>197</v>
      </c>
      <c r="M3" s="14" t="s">
        <v>197</v>
      </c>
      <c r="N3" s="20">
        <v>3000000</v>
      </c>
      <c r="O3" s="21">
        <v>4.3499999999999996</v>
      </c>
      <c r="P3" s="22">
        <f>O3+O3*Q3</f>
        <v>4.3499999999999996</v>
      </c>
      <c r="Q3" s="24">
        <f>IF(OR(E3="√",F3="√"),0,30%)</f>
        <v>0</v>
      </c>
      <c r="R3" s="20">
        <f>W4+W5+W6+W7</f>
        <v>174000</v>
      </c>
      <c r="S3" s="25" t="s">
        <v>198</v>
      </c>
      <c r="T3" s="26">
        <v>42917</v>
      </c>
      <c r="U3" s="20">
        <v>3000000</v>
      </c>
      <c r="V3" s="16"/>
      <c r="W3" s="27"/>
      <c r="X3" s="16"/>
      <c r="Y3" s="27"/>
    </row>
    <row r="4" spans="1:25" s="3" customFormat="1">
      <c r="A4" s="13"/>
      <c r="B4" s="13"/>
      <c r="C4" s="13"/>
      <c r="D4" s="12" t="s">
        <v>197</v>
      </c>
      <c r="E4" s="13" t="s">
        <v>196</v>
      </c>
      <c r="F4" s="13"/>
      <c r="G4" s="14"/>
      <c r="H4" s="14"/>
      <c r="I4" s="14"/>
      <c r="J4" s="14"/>
      <c r="K4" s="14"/>
      <c r="L4" s="14"/>
      <c r="M4" s="14"/>
      <c r="N4" s="20"/>
      <c r="O4" s="21"/>
      <c r="P4" s="21"/>
      <c r="Q4" s="24">
        <f t="shared" ref="Q4:Q7" si="0">IF(OR(E4="√",F4="√"),0,30%)</f>
        <v>0.3</v>
      </c>
      <c r="R4" s="20"/>
      <c r="S4" s="25"/>
      <c r="T4" s="26"/>
      <c r="U4" s="20"/>
      <c r="V4" s="26">
        <v>43008</v>
      </c>
      <c r="W4" s="28">
        <f>$P$3*$U$3/12*4/100</f>
        <v>43500</v>
      </c>
      <c r="X4" s="16"/>
      <c r="Y4" s="27"/>
    </row>
    <row r="5" spans="1:25" s="3" customFormat="1">
      <c r="A5" s="13"/>
      <c r="B5" s="13"/>
      <c r="C5" s="13"/>
      <c r="D5" s="13" t="s">
        <v>196</v>
      </c>
      <c r="E5" s="12" t="s">
        <v>197</v>
      </c>
      <c r="F5" s="13"/>
      <c r="G5" s="14"/>
      <c r="H5" s="14"/>
      <c r="I5" s="14"/>
      <c r="J5" s="14"/>
      <c r="K5" s="14"/>
      <c r="L5" s="14"/>
      <c r="M5" s="14"/>
      <c r="N5" s="20"/>
      <c r="O5" s="21"/>
      <c r="P5" s="21"/>
      <c r="Q5" s="24">
        <f t="shared" si="0"/>
        <v>0</v>
      </c>
      <c r="R5" s="20"/>
      <c r="S5" s="25"/>
      <c r="T5" s="26"/>
      <c r="U5" s="20"/>
      <c r="V5" s="26">
        <v>43100</v>
      </c>
      <c r="W5" s="28">
        <f t="shared" ref="W5:W7" si="1">$P$3*$U$3/12*4/100</f>
        <v>43500</v>
      </c>
      <c r="X5" s="26">
        <v>42735</v>
      </c>
      <c r="Y5" s="20">
        <v>1500000</v>
      </c>
    </row>
    <row r="6" spans="1:25">
      <c r="A6" s="15"/>
      <c r="B6" s="15"/>
      <c r="C6" s="15"/>
      <c r="D6" s="13" t="s">
        <v>196</v>
      </c>
      <c r="E6" s="13" t="s">
        <v>196</v>
      </c>
      <c r="F6" s="15"/>
      <c r="G6" s="16"/>
      <c r="H6" s="16"/>
      <c r="I6" s="18"/>
      <c r="J6" s="16"/>
      <c r="K6" s="18"/>
      <c r="L6" s="18"/>
      <c r="M6" s="18"/>
      <c r="N6" s="16"/>
      <c r="O6" s="18"/>
      <c r="P6" s="18"/>
      <c r="Q6" s="24">
        <f t="shared" si="0"/>
        <v>0.3</v>
      </c>
      <c r="R6" s="18"/>
      <c r="S6" s="16"/>
      <c r="T6" s="16"/>
      <c r="U6" s="27"/>
      <c r="V6" s="26">
        <v>43190</v>
      </c>
      <c r="W6" s="28">
        <f t="shared" si="1"/>
        <v>43500</v>
      </c>
      <c r="X6" s="16"/>
      <c r="Y6" s="27"/>
    </row>
    <row r="7" spans="1:25">
      <c r="A7" s="15"/>
      <c r="B7" s="15"/>
      <c r="C7" s="15"/>
      <c r="D7" s="15"/>
      <c r="E7" s="15"/>
      <c r="F7" s="15"/>
      <c r="G7" s="16"/>
      <c r="H7" s="16"/>
      <c r="I7" s="18"/>
      <c r="J7" s="16"/>
      <c r="K7" s="18"/>
      <c r="L7" s="18"/>
      <c r="M7" s="18"/>
      <c r="N7" s="16"/>
      <c r="O7" s="18"/>
      <c r="P7" s="18"/>
      <c r="Q7" s="24">
        <f t="shared" si="0"/>
        <v>0.3</v>
      </c>
      <c r="R7" s="18"/>
      <c r="S7" s="16"/>
      <c r="T7" s="16"/>
      <c r="U7" s="27"/>
      <c r="V7" s="26">
        <v>43281</v>
      </c>
      <c r="W7" s="28">
        <f t="shared" si="1"/>
        <v>43500</v>
      </c>
      <c r="X7" s="26">
        <v>42916</v>
      </c>
      <c r="Y7" s="20">
        <v>1500000</v>
      </c>
    </row>
  </sheetData>
  <mergeCells count="1">
    <mergeCell ref="A1:Y1"/>
  </mergeCells>
  <phoneticPr fontId="12" type="noConversion"/>
  <pageMargins left="0.70833333333333304" right="0.70833333333333304" top="0.74791666666666701" bottom="0.74791666666666701" header="0.31458333333333299" footer="0.31458333333333299"/>
  <pageSetup paperSize="9" scale="68" orientation="landscape" blackAndWhite="1"/>
</worksheet>
</file>

<file path=xl/worksheets/sheet15.xml><?xml version="1.0" encoding="utf-8"?>
<worksheet xmlns="http://schemas.openxmlformats.org/spreadsheetml/2006/main" xmlns:r="http://schemas.openxmlformats.org/officeDocument/2006/relationships">
  <sheetPr>
    <pageSetUpPr fitToPage="1"/>
  </sheetPr>
  <dimension ref="A1:Y7"/>
  <sheetViews>
    <sheetView workbookViewId="0">
      <pane xSplit="1" ySplit="2" topLeftCell="B3" activePane="bottomRight" state="frozen"/>
      <selection pane="topRight"/>
      <selection pane="bottomLeft"/>
      <selection pane="bottomRight" activeCell="P12" sqref="P12"/>
    </sheetView>
  </sheetViews>
  <sheetFormatPr defaultColWidth="9" defaultRowHeight="12"/>
  <cols>
    <col min="1" max="1" width="12.25" style="4" customWidth="1"/>
    <col min="2" max="2" width="11.375" style="4" customWidth="1"/>
    <col min="3" max="6" width="5.875" style="4" customWidth="1"/>
    <col min="7" max="9" width="5.875" style="5" customWidth="1"/>
    <col min="10" max="12" width="5.875" style="6" customWidth="1"/>
    <col min="13" max="13" width="5" style="6" customWidth="1"/>
    <col min="14" max="14" width="14.125" style="5" customWidth="1"/>
    <col min="15" max="16" width="5" style="6" customWidth="1"/>
    <col min="17" max="17" width="4.125" style="7" customWidth="1"/>
    <col min="18" max="18" width="12.25" style="6" customWidth="1"/>
    <col min="19" max="19" width="10.25" style="5" customWidth="1"/>
    <col min="20" max="20" width="8.5" style="5" customWidth="1"/>
    <col min="21" max="21" width="14.125" style="7" customWidth="1"/>
    <col min="22" max="22" width="10.25" style="5" customWidth="1"/>
    <col min="23" max="23" width="11.25" style="7" customWidth="1"/>
    <col min="24" max="24" width="10.25" style="5" customWidth="1"/>
    <col min="25" max="25" width="14.125" style="7" customWidth="1"/>
    <col min="26" max="16384" width="9" style="7"/>
  </cols>
  <sheetData>
    <row r="1" spans="1:25" s="1" customFormat="1" ht="45.75" customHeight="1">
      <c r="A1" s="89" t="s">
        <v>202</v>
      </c>
      <c r="B1" s="89"/>
      <c r="C1" s="89"/>
      <c r="D1" s="89"/>
      <c r="E1" s="89"/>
      <c r="F1" s="89"/>
      <c r="G1" s="89"/>
      <c r="H1" s="89"/>
      <c r="I1" s="89"/>
      <c r="J1" s="89"/>
      <c r="K1" s="89"/>
      <c r="L1" s="89"/>
      <c r="M1" s="89"/>
      <c r="N1" s="89"/>
      <c r="O1" s="89"/>
      <c r="P1" s="89"/>
      <c r="Q1" s="89"/>
      <c r="R1" s="89"/>
      <c r="S1" s="89"/>
      <c r="T1" s="89"/>
      <c r="U1" s="89"/>
      <c r="V1" s="89"/>
      <c r="W1" s="89"/>
      <c r="X1" s="89"/>
      <c r="Y1" s="89"/>
    </row>
    <row r="2" spans="1:25" s="2" customFormat="1" ht="96">
      <c r="A2" s="8" t="s">
        <v>177</v>
      </c>
      <c r="B2" s="8" t="s">
        <v>76</v>
      </c>
      <c r="C2" s="8" t="s">
        <v>178</v>
      </c>
      <c r="D2" s="9" t="s">
        <v>179</v>
      </c>
      <c r="E2" s="9" t="s">
        <v>180</v>
      </c>
      <c r="F2" s="8" t="s">
        <v>181</v>
      </c>
      <c r="G2" s="8" t="s">
        <v>182</v>
      </c>
      <c r="H2" s="8" t="s">
        <v>183</v>
      </c>
      <c r="I2" s="17" t="s">
        <v>184</v>
      </c>
      <c r="J2" s="8" t="s">
        <v>204</v>
      </c>
      <c r="K2" s="17" t="s">
        <v>185</v>
      </c>
      <c r="L2" s="17" t="s">
        <v>186</v>
      </c>
      <c r="M2" s="17" t="s">
        <v>187</v>
      </c>
      <c r="N2" s="19" t="s">
        <v>188</v>
      </c>
      <c r="O2" s="19" t="s">
        <v>189</v>
      </c>
      <c r="P2" s="19" t="s">
        <v>190</v>
      </c>
      <c r="Q2" s="8" t="s">
        <v>191</v>
      </c>
      <c r="R2" s="19" t="s">
        <v>192</v>
      </c>
      <c r="S2" s="23" t="s">
        <v>193</v>
      </c>
      <c r="T2" s="23" t="s">
        <v>194</v>
      </c>
      <c r="U2" s="23" t="s">
        <v>105</v>
      </c>
      <c r="V2" s="23" t="s">
        <v>108</v>
      </c>
      <c r="W2" s="23" t="s">
        <v>109</v>
      </c>
      <c r="X2" s="23" t="s">
        <v>106</v>
      </c>
      <c r="Y2" s="23" t="s">
        <v>107</v>
      </c>
    </row>
    <row r="3" spans="1:25" s="3" customFormat="1" ht="24">
      <c r="A3" s="10" t="s">
        <v>195</v>
      </c>
      <c r="B3" s="11">
        <f>C3*R3</f>
        <v>69600</v>
      </c>
      <c r="C3" s="12">
        <v>0.4</v>
      </c>
      <c r="D3" s="12" t="s">
        <v>196</v>
      </c>
      <c r="E3" s="14" t="s">
        <v>197</v>
      </c>
      <c r="F3" s="14" t="s">
        <v>197</v>
      </c>
      <c r="G3" s="14" t="s">
        <v>197</v>
      </c>
      <c r="H3" s="14" t="s">
        <v>197</v>
      </c>
      <c r="I3" s="14" t="s">
        <v>197</v>
      </c>
      <c r="J3" s="14" t="s">
        <v>197</v>
      </c>
      <c r="K3" s="14" t="s">
        <v>197</v>
      </c>
      <c r="L3" s="14" t="s">
        <v>197</v>
      </c>
      <c r="M3" s="14" t="s">
        <v>197</v>
      </c>
      <c r="N3" s="20">
        <v>3000000</v>
      </c>
      <c r="O3" s="21">
        <v>4.3499999999999996</v>
      </c>
      <c r="P3" s="22">
        <f>O3+O3*Q3</f>
        <v>4.3499999999999996</v>
      </c>
      <c r="Q3" s="24">
        <f>IF(OR(D3="√",E3="√"),0,30%)</f>
        <v>0</v>
      </c>
      <c r="R3" s="20">
        <f>W4+W5+W6+W7</f>
        <v>174000</v>
      </c>
      <c r="S3" s="25" t="s">
        <v>198</v>
      </c>
      <c r="T3" s="26">
        <v>42917</v>
      </c>
      <c r="U3" s="20">
        <v>3000000</v>
      </c>
      <c r="V3" s="16"/>
      <c r="W3" s="27"/>
      <c r="X3" s="16"/>
      <c r="Y3" s="27"/>
    </row>
    <row r="4" spans="1:25" s="3" customFormat="1">
      <c r="A4" s="13"/>
      <c r="B4" s="13"/>
      <c r="C4" s="13"/>
      <c r="D4" s="14" t="s">
        <v>197</v>
      </c>
      <c r="E4" s="14" t="s">
        <v>197</v>
      </c>
      <c r="F4" s="13"/>
      <c r="G4" s="14"/>
      <c r="H4" s="14"/>
      <c r="I4" s="14"/>
      <c r="J4" s="14"/>
      <c r="K4" s="14"/>
      <c r="L4" s="14"/>
      <c r="M4" s="14"/>
      <c r="N4" s="20"/>
      <c r="O4" s="21"/>
      <c r="P4" s="21"/>
      <c r="Q4" s="24">
        <f t="shared" ref="Q4:Q7" si="0">IF(OR(D4="√",E4="√"),0,30%)</f>
        <v>0</v>
      </c>
      <c r="R4" s="20"/>
      <c r="S4" s="25"/>
      <c r="T4" s="26"/>
      <c r="U4" s="20"/>
      <c r="V4" s="26">
        <v>43008</v>
      </c>
      <c r="W4" s="28">
        <f>$P$3*$U$3/12*4/100</f>
        <v>43500</v>
      </c>
      <c r="X4" s="16"/>
      <c r="Y4" s="27"/>
    </row>
    <row r="5" spans="1:25" s="3" customFormat="1">
      <c r="A5" s="13"/>
      <c r="B5" s="13"/>
      <c r="C5" s="13"/>
      <c r="D5" s="12" t="s">
        <v>196</v>
      </c>
      <c r="E5" s="12" t="s">
        <v>196</v>
      </c>
      <c r="F5" s="13"/>
      <c r="G5" s="14"/>
      <c r="H5" s="14"/>
      <c r="I5" s="14"/>
      <c r="J5" s="14"/>
      <c r="K5" s="14"/>
      <c r="L5" s="14"/>
      <c r="M5" s="14"/>
      <c r="N5" s="20"/>
      <c r="O5" s="21"/>
      <c r="P5" s="21"/>
      <c r="Q5" s="24">
        <f t="shared" si="0"/>
        <v>0.3</v>
      </c>
      <c r="R5" s="20"/>
      <c r="S5" s="25"/>
      <c r="T5" s="26"/>
      <c r="U5" s="20"/>
      <c r="V5" s="26">
        <v>43100</v>
      </c>
      <c r="W5" s="28">
        <f t="shared" ref="W5:W7" si="1">$P$3*$U$3/12*4/100</f>
        <v>43500</v>
      </c>
      <c r="X5" s="26">
        <v>42735</v>
      </c>
      <c r="Y5" s="20">
        <v>1500000</v>
      </c>
    </row>
    <row r="6" spans="1:25">
      <c r="A6" s="15"/>
      <c r="B6" s="15"/>
      <c r="C6" s="15"/>
      <c r="D6" s="14" t="s">
        <v>197</v>
      </c>
      <c r="E6" s="12" t="s">
        <v>196</v>
      </c>
      <c r="F6" s="15"/>
      <c r="G6" s="16"/>
      <c r="H6" s="16"/>
      <c r="I6" s="18"/>
      <c r="J6" s="16"/>
      <c r="K6" s="18"/>
      <c r="L6" s="18"/>
      <c r="M6" s="18"/>
      <c r="N6" s="16"/>
      <c r="O6" s="18"/>
      <c r="P6" s="18"/>
      <c r="Q6" s="24">
        <f t="shared" si="0"/>
        <v>0</v>
      </c>
      <c r="R6" s="18"/>
      <c r="S6" s="16"/>
      <c r="T6" s="16"/>
      <c r="U6" s="27"/>
      <c r="V6" s="26">
        <v>43190</v>
      </c>
      <c r="W6" s="28">
        <f t="shared" si="1"/>
        <v>43500</v>
      </c>
      <c r="X6" s="16"/>
      <c r="Y6" s="27"/>
    </row>
    <row r="7" spans="1:25">
      <c r="A7" s="15"/>
      <c r="B7" s="15"/>
      <c r="C7" s="15"/>
      <c r="D7" s="15"/>
      <c r="E7" s="15"/>
      <c r="F7" s="15"/>
      <c r="G7" s="16"/>
      <c r="H7" s="16"/>
      <c r="I7" s="18"/>
      <c r="J7" s="16"/>
      <c r="K7" s="18"/>
      <c r="L7" s="18"/>
      <c r="M7" s="18"/>
      <c r="N7" s="16"/>
      <c r="O7" s="18"/>
      <c r="P7" s="18"/>
      <c r="Q7" s="24">
        <f t="shared" si="0"/>
        <v>0.3</v>
      </c>
      <c r="R7" s="18"/>
      <c r="S7" s="16"/>
      <c r="T7" s="16"/>
      <c r="U7" s="27"/>
      <c r="V7" s="26">
        <v>43281</v>
      </c>
      <c r="W7" s="28">
        <f t="shared" si="1"/>
        <v>43500</v>
      </c>
      <c r="X7" s="26">
        <v>42916</v>
      </c>
      <c r="Y7" s="20">
        <v>1500000</v>
      </c>
    </row>
  </sheetData>
  <mergeCells count="1">
    <mergeCell ref="A1:Y1"/>
  </mergeCells>
  <phoneticPr fontId="12" type="noConversion"/>
  <pageMargins left="0.70833333333333304" right="0.70833333333333304" top="0.74791666666666701" bottom="0.74791666666666701" header="0.31458333333333299" footer="0.31458333333333299"/>
  <pageSetup paperSize="9" scale="68" orientation="landscape" blackAndWhite="1"/>
</worksheet>
</file>

<file path=xl/worksheets/sheet2.xml><?xml version="1.0" encoding="utf-8"?>
<worksheet xmlns="http://schemas.openxmlformats.org/spreadsheetml/2006/main" xmlns:r="http://schemas.openxmlformats.org/officeDocument/2006/relationships">
  <sheetPr>
    <tabColor rgb="FFFFC000"/>
  </sheetPr>
  <dimension ref="A1:I43"/>
  <sheetViews>
    <sheetView view="pageBreakPreview" topLeftCell="A10" zoomScale="90" zoomScaleNormal="100" zoomScaleSheetLayoutView="90" workbookViewId="0">
      <selection activeCell="C49" sqref="C49"/>
    </sheetView>
  </sheetViews>
  <sheetFormatPr defaultColWidth="9" defaultRowHeight="13.5"/>
  <cols>
    <col min="1" max="1" width="16.375" style="37" customWidth="1"/>
    <col min="2" max="2" width="16.25" style="37" customWidth="1"/>
    <col min="3" max="3" width="15.875" style="37" customWidth="1"/>
    <col min="4" max="4" width="14.875" style="37" customWidth="1"/>
    <col min="5" max="5" width="16.875" style="37" customWidth="1"/>
    <col min="6" max="6" width="28.875" style="37" customWidth="1"/>
    <col min="7" max="7" width="42.625" style="38" customWidth="1"/>
    <col min="8" max="8" width="9" style="38"/>
    <col min="9" max="9" width="18" style="39" customWidth="1"/>
    <col min="10" max="16384" width="9" style="38"/>
  </cols>
  <sheetData>
    <row r="1" spans="1:8" ht="42.75" customHeight="1">
      <c r="A1" s="85" t="s">
        <v>64</v>
      </c>
      <c r="B1" s="85"/>
      <c r="C1" s="85"/>
      <c r="D1" s="85"/>
      <c r="E1" s="85"/>
      <c r="F1" s="85"/>
      <c r="G1" s="46" t="s">
        <v>65</v>
      </c>
    </row>
    <row r="2" spans="1:8">
      <c r="A2" s="40" t="s">
        <v>28</v>
      </c>
      <c r="B2" s="83" t="str">
        <f>'信息统计表（此表需提供电子版）'!A20</f>
        <v>示例公司——甲公司</v>
      </c>
      <c r="C2" s="83"/>
      <c r="D2" s="83"/>
      <c r="E2" s="40" t="s">
        <v>29</v>
      </c>
      <c r="F2" s="42" t="str">
        <f>'信息统计表（此表需提供电子版）'!B20</f>
        <v>张三</v>
      </c>
    </row>
    <row r="3" spans="1:8">
      <c r="A3" s="40" t="s">
        <v>31</v>
      </c>
      <c r="B3" s="86" t="str">
        <f>'信息统计表（此表需提供电子版）'!D20</f>
        <v>海淀园</v>
      </c>
      <c r="C3" s="87"/>
      <c r="D3" s="88"/>
      <c r="E3" s="40" t="s">
        <v>30</v>
      </c>
      <c r="F3" s="42" t="str">
        <f>'信息统计表（此表需提供电子版）'!C20</f>
        <v>11111111-1</v>
      </c>
    </row>
    <row r="4" spans="1:8">
      <c r="A4" s="70" t="s">
        <v>24</v>
      </c>
      <c r="B4" s="76" t="str">
        <f>'信息统计表（此表需提供电子版）'!E20</f>
        <v>前沿信息产业</v>
      </c>
      <c r="C4" s="78" t="s">
        <v>66</v>
      </c>
      <c r="D4" s="40" t="s">
        <v>32</v>
      </c>
      <c r="E4" s="40" t="s">
        <v>33</v>
      </c>
      <c r="F4" s="40" t="s">
        <v>34</v>
      </c>
    </row>
    <row r="5" spans="1:8">
      <c r="A5" s="71"/>
      <c r="B5" s="77"/>
      <c r="C5" s="78"/>
      <c r="D5" s="42" t="str">
        <f>'信息统计表（此表需提供电子版）'!F20</f>
        <v>李四</v>
      </c>
      <c r="E5" s="42" t="str">
        <f>'信息统计表（此表需提供电子版）'!G20</f>
        <v>××部门经理</v>
      </c>
      <c r="F5" s="42" t="str">
        <f>'信息统计表（此表需提供电子版）'!H20</f>
        <v>134********</v>
      </c>
    </row>
    <row r="6" spans="1:8" ht="40.5">
      <c r="A6" s="40" t="s">
        <v>67</v>
      </c>
      <c r="B6" s="86" t="str">
        <f>'信息统计表（此表需提供电子版）'!Q20</f>
        <v>6123000009807</v>
      </c>
      <c r="C6" s="87"/>
      <c r="D6" s="40" t="s">
        <v>43</v>
      </c>
      <c r="E6" s="86" t="str">
        <f>'信息统计表（此表需提供电子版）'!R20</f>
        <v>中国××银行××支行</v>
      </c>
      <c r="F6" s="88"/>
    </row>
    <row r="7" spans="1:8">
      <c r="A7" s="72" t="s">
        <v>26</v>
      </c>
      <c r="B7" s="40" t="s">
        <v>35</v>
      </c>
      <c r="C7" s="40" t="s">
        <v>36</v>
      </c>
      <c r="D7" s="40" t="s">
        <v>37</v>
      </c>
      <c r="E7" s="40" t="s">
        <v>38</v>
      </c>
      <c r="F7" s="40" t="s">
        <v>39</v>
      </c>
    </row>
    <row r="8" spans="1:8">
      <c r="A8" s="72"/>
      <c r="B8" s="42" t="str">
        <f>'信息统计表（此表需提供电子版）'!I20</f>
        <v>3</v>
      </c>
      <c r="C8" s="42" t="str">
        <f>'信息统计表（此表需提供电子版）'!J20</f>
        <v>4</v>
      </c>
      <c r="D8" s="42" t="str">
        <f>'信息统计表（此表需提供电子版）'!K20</f>
        <v>10</v>
      </c>
      <c r="E8" s="42" t="str">
        <f>'信息统计表（此表需提供电子版）'!L20</f>
        <v>20</v>
      </c>
      <c r="F8" s="42" t="str">
        <f>'信息统计表（此表需提供电子版）'!M20</f>
        <v>5</v>
      </c>
    </row>
    <row r="9" spans="1:8">
      <c r="A9" s="72" t="s">
        <v>68</v>
      </c>
      <c r="B9" s="72" t="s">
        <v>40</v>
      </c>
      <c r="C9" s="72"/>
      <c r="D9" s="72"/>
      <c r="E9" s="40" t="s">
        <v>41</v>
      </c>
      <c r="F9" s="40" t="s">
        <v>34</v>
      </c>
    </row>
    <row r="10" spans="1:8">
      <c r="A10" s="72"/>
      <c r="B10" s="82" t="str">
        <f>'信息统计表（此表需提供电子版）'!N20</f>
        <v>中国××银行股份有限公司</v>
      </c>
      <c r="C10" s="83"/>
      <c r="D10" s="83"/>
      <c r="E10" s="42" t="str">
        <f>'信息统计表（此表需提供电子版）'!O20</f>
        <v>王五</v>
      </c>
      <c r="F10" s="42" t="str">
        <f>'信息统计表（此表需提供电子版）'!P20</f>
        <v>136********</v>
      </c>
    </row>
    <row r="11" spans="1:8" ht="81">
      <c r="A11" s="40" t="s">
        <v>69</v>
      </c>
      <c r="B11" s="84"/>
      <c r="C11" s="84"/>
      <c r="D11" s="84"/>
      <c r="E11" s="84"/>
      <c r="F11" s="84"/>
    </row>
    <row r="12" spans="1:8" ht="27">
      <c r="A12" s="40" t="s">
        <v>70</v>
      </c>
      <c r="B12" s="84"/>
      <c r="C12" s="84"/>
      <c r="D12" s="84"/>
      <c r="E12" s="84"/>
      <c r="F12" s="84"/>
    </row>
    <row r="13" spans="1:8" ht="55.5" customHeight="1">
      <c r="A13" s="72" t="s">
        <v>71</v>
      </c>
      <c r="B13" s="43" t="s">
        <v>72</v>
      </c>
      <c r="C13" s="40" t="s">
        <v>73</v>
      </c>
      <c r="D13" s="40" t="s">
        <v>74</v>
      </c>
      <c r="E13" s="41" t="s">
        <v>75</v>
      </c>
      <c r="F13" s="41" t="s">
        <v>76</v>
      </c>
    </row>
    <row r="14" spans="1:8">
      <c r="A14" s="72"/>
      <c r="B14" s="40">
        <v>1</v>
      </c>
      <c r="C14" s="40" t="s">
        <v>77</v>
      </c>
      <c r="D14" s="44">
        <v>3000000</v>
      </c>
      <c r="E14" s="44">
        <v>110000</v>
      </c>
      <c r="F14" s="44">
        <v>44000</v>
      </c>
      <c r="G14" s="47"/>
      <c r="H14" s="48"/>
    </row>
    <row r="15" spans="1:8">
      <c r="A15" s="72"/>
      <c r="B15" s="40">
        <v>2</v>
      </c>
      <c r="C15" s="40"/>
      <c r="D15" s="44"/>
      <c r="E15" s="44"/>
      <c r="F15" s="44"/>
      <c r="G15" s="47"/>
      <c r="H15" s="48"/>
    </row>
    <row r="16" spans="1:8">
      <c r="A16" s="72"/>
      <c r="B16" s="40">
        <v>3</v>
      </c>
      <c r="C16" s="40"/>
      <c r="D16" s="44"/>
      <c r="E16" s="44"/>
      <c r="F16" s="44"/>
      <c r="G16" s="47"/>
      <c r="H16" s="48"/>
    </row>
    <row r="17" spans="1:8">
      <c r="A17" s="72"/>
      <c r="B17" s="40">
        <v>4</v>
      </c>
      <c r="C17" s="40"/>
      <c r="D17" s="44"/>
      <c r="E17" s="44"/>
      <c r="F17" s="44"/>
      <c r="G17" s="47"/>
      <c r="H17" s="48"/>
    </row>
    <row r="18" spans="1:8">
      <c r="A18" s="72"/>
      <c r="B18" s="40">
        <v>5</v>
      </c>
      <c r="C18" s="40"/>
      <c r="D18" s="44"/>
      <c r="E18" s="44"/>
      <c r="F18" s="44"/>
      <c r="G18" s="47"/>
      <c r="H18" s="48"/>
    </row>
    <row r="19" spans="1:8">
      <c r="A19" s="72"/>
      <c r="B19" s="40">
        <v>6</v>
      </c>
      <c r="C19" s="40"/>
      <c r="D19" s="44"/>
      <c r="E19" s="44"/>
      <c r="F19" s="44"/>
      <c r="G19" s="47"/>
      <c r="H19" s="48"/>
    </row>
    <row r="20" spans="1:8">
      <c r="A20" s="72"/>
      <c r="B20" s="40">
        <v>7</v>
      </c>
      <c r="C20" s="40"/>
      <c r="D20" s="44"/>
      <c r="E20" s="44"/>
      <c r="F20" s="44"/>
      <c r="G20" s="47"/>
      <c r="H20" s="48"/>
    </row>
    <row r="21" spans="1:8">
      <c r="A21" s="72"/>
      <c r="B21" s="40">
        <v>8</v>
      </c>
      <c r="C21" s="40"/>
      <c r="D21" s="44"/>
      <c r="E21" s="44"/>
      <c r="F21" s="44"/>
      <c r="G21" s="47"/>
      <c r="H21" s="48"/>
    </row>
    <row r="22" spans="1:8">
      <c r="A22" s="72"/>
      <c r="B22" s="40">
        <v>9</v>
      </c>
      <c r="C22" s="40"/>
      <c r="D22" s="44"/>
      <c r="E22" s="44"/>
      <c r="F22" s="44"/>
      <c r="G22" s="47"/>
      <c r="H22" s="48"/>
    </row>
    <row r="23" spans="1:8">
      <c r="A23" s="72"/>
      <c r="B23" s="40">
        <v>10</v>
      </c>
      <c r="C23" s="40"/>
      <c r="D23" s="44"/>
      <c r="E23" s="44"/>
      <c r="F23" s="44"/>
      <c r="G23" s="47"/>
      <c r="H23" s="48"/>
    </row>
    <row r="24" spans="1:8">
      <c r="A24" s="72"/>
      <c r="B24" s="40" t="s">
        <v>78</v>
      </c>
      <c r="C24" s="40" t="s">
        <v>79</v>
      </c>
      <c r="D24" s="44">
        <f>SUM(D14:D23)</f>
        <v>3000000</v>
      </c>
      <c r="E24" s="44">
        <f t="shared" ref="E24:F24" si="0">SUM(E14:E23)</f>
        <v>110000</v>
      </c>
      <c r="F24" s="44">
        <f t="shared" si="0"/>
        <v>44000</v>
      </c>
      <c r="G24" s="47"/>
      <c r="H24" s="48"/>
    </row>
    <row r="25" spans="1:8" ht="18" customHeight="1">
      <c r="A25" s="73" t="s">
        <v>80</v>
      </c>
      <c r="B25" s="66" t="s">
        <v>81</v>
      </c>
      <c r="C25" s="67"/>
      <c r="D25" s="67"/>
      <c r="E25" s="67"/>
      <c r="F25" s="68"/>
    </row>
    <row r="26" spans="1:8" ht="18" customHeight="1">
      <c r="A26" s="74"/>
      <c r="B26" s="66" t="s">
        <v>82</v>
      </c>
      <c r="C26" s="67"/>
      <c r="D26" s="67"/>
      <c r="E26" s="67"/>
      <c r="F26" s="68"/>
    </row>
    <row r="27" spans="1:8" ht="17.45" customHeight="1">
      <c r="A27" s="74"/>
      <c r="B27" s="66" t="s">
        <v>83</v>
      </c>
      <c r="C27" s="67"/>
      <c r="D27" s="67"/>
      <c r="E27" s="67"/>
      <c r="F27" s="68"/>
    </row>
    <row r="28" spans="1:8" ht="18" customHeight="1">
      <c r="A28" s="74"/>
      <c r="B28" s="79" t="s">
        <v>84</v>
      </c>
      <c r="C28" s="80"/>
      <c r="D28" s="80"/>
      <c r="E28" s="80"/>
      <c r="F28" s="81"/>
    </row>
    <row r="29" spans="1:8" ht="18" customHeight="1">
      <c r="A29" s="74"/>
      <c r="B29" s="79" t="s">
        <v>85</v>
      </c>
      <c r="C29" s="80"/>
      <c r="D29" s="80"/>
      <c r="E29" s="80"/>
      <c r="F29" s="81"/>
    </row>
    <row r="30" spans="1:8" ht="46.5" customHeight="1">
      <c r="A30" s="74"/>
      <c r="B30" s="79" t="s">
        <v>86</v>
      </c>
      <c r="C30" s="80"/>
      <c r="D30" s="80"/>
      <c r="E30" s="80"/>
      <c r="F30" s="81"/>
    </row>
    <row r="31" spans="1:8" ht="35.25" customHeight="1">
      <c r="A31" s="74"/>
      <c r="B31" s="79" t="s">
        <v>87</v>
      </c>
      <c r="C31" s="80"/>
      <c r="D31" s="80"/>
      <c r="E31" s="80"/>
      <c r="F31" s="81"/>
    </row>
    <row r="32" spans="1:8" ht="32.1" customHeight="1">
      <c r="A32" s="74"/>
      <c r="B32" s="79" t="s">
        <v>88</v>
      </c>
      <c r="C32" s="80"/>
      <c r="D32" s="80"/>
      <c r="E32" s="80"/>
      <c r="F32" s="81"/>
    </row>
    <row r="33" spans="1:6" ht="17.25" customHeight="1">
      <c r="A33" s="74"/>
      <c r="B33" s="79" t="s">
        <v>89</v>
      </c>
      <c r="C33" s="80"/>
      <c r="D33" s="80"/>
      <c r="E33" s="80"/>
      <c r="F33" s="81"/>
    </row>
    <row r="34" spans="1:6" ht="18" customHeight="1">
      <c r="A34" s="74"/>
      <c r="B34" s="66" t="s">
        <v>90</v>
      </c>
      <c r="C34" s="67"/>
      <c r="D34" s="67"/>
      <c r="E34" s="67"/>
      <c r="F34" s="68"/>
    </row>
    <row r="35" spans="1:6" ht="18" customHeight="1">
      <c r="A35" s="74"/>
      <c r="B35" s="66" t="s">
        <v>91</v>
      </c>
      <c r="C35" s="67"/>
      <c r="D35" s="67"/>
      <c r="E35" s="67"/>
      <c r="F35" s="68"/>
    </row>
    <row r="36" spans="1:6" ht="21" customHeight="1">
      <c r="A36" s="74"/>
      <c r="B36" s="66" t="s">
        <v>92</v>
      </c>
      <c r="C36" s="67"/>
      <c r="D36" s="67"/>
      <c r="E36" s="67"/>
      <c r="F36" s="68"/>
    </row>
    <row r="37" spans="1:6" ht="21" customHeight="1">
      <c r="A37" s="75"/>
      <c r="B37" s="66" t="s">
        <v>93</v>
      </c>
      <c r="C37" s="67"/>
      <c r="D37" s="67"/>
      <c r="E37" s="67"/>
      <c r="F37" s="68"/>
    </row>
    <row r="38" spans="1:6" ht="120.6" customHeight="1">
      <c r="A38" s="40" t="s">
        <v>94</v>
      </c>
      <c r="B38" s="69" t="s">
        <v>95</v>
      </c>
      <c r="C38" s="69"/>
      <c r="D38" s="69"/>
      <c r="E38" s="69"/>
      <c r="F38" s="69"/>
    </row>
    <row r="39" spans="1:6" hidden="1">
      <c r="A39" s="45" t="s">
        <v>77</v>
      </c>
    </row>
    <row r="40" spans="1:6" hidden="1">
      <c r="A40" s="50" t="s">
        <v>96</v>
      </c>
    </row>
    <row r="41" spans="1:6" hidden="1">
      <c r="A41" s="50" t="s">
        <v>97</v>
      </c>
    </row>
    <row r="42" spans="1:6" hidden="1">
      <c r="A42" s="50" t="s">
        <v>98</v>
      </c>
    </row>
    <row r="43" spans="1:6" hidden="1">
      <c r="A43" s="50" t="s">
        <v>99</v>
      </c>
    </row>
  </sheetData>
  <mergeCells count="30">
    <mergeCell ref="A1:F1"/>
    <mergeCell ref="B2:D2"/>
    <mergeCell ref="B3:D3"/>
    <mergeCell ref="B6:C6"/>
    <mergeCell ref="E6:F6"/>
    <mergeCell ref="B27:F27"/>
    <mergeCell ref="B28:F28"/>
    <mergeCell ref="B29:F29"/>
    <mergeCell ref="B30:F30"/>
    <mergeCell ref="B9:D9"/>
    <mergeCell ref="B10:D10"/>
    <mergeCell ref="B11:F11"/>
    <mergeCell ref="B12:F12"/>
    <mergeCell ref="B25:F25"/>
    <mergeCell ref="B36:F36"/>
    <mergeCell ref="B37:F37"/>
    <mergeCell ref="B38:F38"/>
    <mergeCell ref="A4:A5"/>
    <mergeCell ref="A7:A8"/>
    <mergeCell ref="A9:A10"/>
    <mergeCell ref="A13:A24"/>
    <mergeCell ref="A25:A37"/>
    <mergeCell ref="B4:B5"/>
    <mergeCell ref="C4:C5"/>
    <mergeCell ref="B31:F31"/>
    <mergeCell ref="B32:F32"/>
    <mergeCell ref="B33:F33"/>
    <mergeCell ref="B34:F34"/>
    <mergeCell ref="B35:F35"/>
    <mergeCell ref="B26:F26"/>
  </mergeCells>
  <phoneticPr fontId="12" type="noConversion"/>
  <dataValidations count="1">
    <dataValidation type="list" allowBlank="1" showInputMessage="1" showErrorMessage="1" sqref="C14:C23">
      <formula1>$A$39:$A$43</formula1>
    </dataValidation>
  </dataValidations>
  <pageMargins left="0.78680555555555598" right="0.78680555555555598" top="0.78680555555555598" bottom="0.78680555555555598" header="0.31458333333333299" footer="0.31458333333333299"/>
  <pageSetup paperSize="9" scale="66" fitToHeight="100" orientation="portrait" blackAndWhite="1" r:id="rId1"/>
</worksheet>
</file>

<file path=xl/worksheets/sheet3.xml><?xml version="1.0" encoding="utf-8"?>
<worksheet xmlns="http://schemas.openxmlformats.org/spreadsheetml/2006/main" xmlns:r="http://schemas.openxmlformats.org/officeDocument/2006/relationships">
  <sheetPr>
    <tabColor rgb="FFFFC000"/>
    <pageSetUpPr fitToPage="1"/>
  </sheetPr>
  <dimension ref="A1:R17"/>
  <sheetViews>
    <sheetView view="pageBreakPreview" zoomScaleNormal="100" zoomScaleSheetLayoutView="100" workbookViewId="0">
      <pane xSplit="1" ySplit="2" topLeftCell="B3" activePane="bottomRight" state="frozen"/>
      <selection pane="topRight"/>
      <selection pane="bottomLeft"/>
      <selection pane="bottomRight" activeCell="C23" sqref="C23"/>
    </sheetView>
  </sheetViews>
  <sheetFormatPr defaultColWidth="14.5" defaultRowHeight="12"/>
  <cols>
    <col min="1" max="1" width="18.25" style="4" customWidth="1"/>
    <col min="2" max="2" width="17.125" style="4" customWidth="1"/>
    <col min="3" max="3" width="14.375" style="6" customWidth="1"/>
    <col min="4" max="4" width="10.875" style="6" customWidth="1"/>
    <col min="5" max="5" width="14.375" style="6" customWidth="1"/>
    <col min="6" max="6" width="8.875" style="5" customWidth="1"/>
    <col min="7" max="7" width="14.375" style="5" customWidth="1"/>
    <col min="8" max="8" width="10.375" style="7" customWidth="1"/>
    <col min="9" max="9" width="12.375" style="7" customWidth="1"/>
    <col min="10" max="10" width="13" style="5" customWidth="1"/>
    <col min="11" max="17" width="14.5" style="7"/>
    <col min="18" max="18" width="16.25" style="7" customWidth="1"/>
    <col min="19" max="16384" width="14.5" style="7"/>
  </cols>
  <sheetData>
    <row r="1" spans="1:18" s="1" customFormat="1" ht="20.25">
      <c r="A1" s="89" t="s">
        <v>100</v>
      </c>
      <c r="B1" s="89"/>
      <c r="C1" s="89"/>
      <c r="D1" s="89"/>
      <c r="E1" s="89"/>
      <c r="F1" s="89"/>
      <c r="G1" s="89"/>
      <c r="H1" s="89"/>
      <c r="I1" s="89"/>
      <c r="J1" s="89"/>
    </row>
    <row r="2" spans="1:18" s="2" customFormat="1" ht="24">
      <c r="A2" s="8" t="s">
        <v>101</v>
      </c>
      <c r="B2" s="52" t="s">
        <v>102</v>
      </c>
      <c r="C2" s="19" t="s">
        <v>103</v>
      </c>
      <c r="D2" s="23" t="s">
        <v>104</v>
      </c>
      <c r="E2" s="23" t="s">
        <v>105</v>
      </c>
      <c r="F2" s="23" t="s">
        <v>106</v>
      </c>
      <c r="G2" s="23" t="s">
        <v>107</v>
      </c>
      <c r="H2" s="23" t="s">
        <v>108</v>
      </c>
      <c r="I2" s="23" t="s">
        <v>109</v>
      </c>
      <c r="J2" s="8" t="s">
        <v>76</v>
      </c>
    </row>
    <row r="3" spans="1:18" s="3" customFormat="1">
      <c r="A3" s="10" t="s">
        <v>110</v>
      </c>
      <c r="B3" s="12" t="s">
        <v>77</v>
      </c>
      <c r="C3" s="20">
        <v>5000000</v>
      </c>
      <c r="D3" s="26">
        <v>43230</v>
      </c>
      <c r="E3" s="20">
        <v>3000000</v>
      </c>
      <c r="F3" s="26">
        <v>43466</v>
      </c>
      <c r="G3" s="20">
        <v>1500000</v>
      </c>
      <c r="H3" s="26">
        <v>43272</v>
      </c>
      <c r="I3" s="28">
        <v>30000</v>
      </c>
      <c r="J3" s="30" t="s">
        <v>79</v>
      </c>
    </row>
    <row r="4" spans="1:18" s="3" customFormat="1">
      <c r="A4" s="13"/>
      <c r="B4" s="13"/>
      <c r="C4" s="20"/>
      <c r="D4" s="26"/>
      <c r="E4" s="20"/>
      <c r="F4" s="26">
        <v>43525</v>
      </c>
      <c r="G4" s="20">
        <v>1500000</v>
      </c>
      <c r="H4" s="26">
        <v>43364</v>
      </c>
      <c r="I4" s="28">
        <v>30000</v>
      </c>
      <c r="J4" s="30" t="s">
        <v>79</v>
      </c>
      <c r="R4" s="3" t="s">
        <v>77</v>
      </c>
    </row>
    <row r="5" spans="1:18" s="3" customFormat="1">
      <c r="A5" s="13"/>
      <c r="B5" s="13"/>
      <c r="C5" s="20"/>
      <c r="D5" s="26"/>
      <c r="E5" s="20"/>
      <c r="F5" s="53"/>
      <c r="G5" s="53"/>
      <c r="H5" s="26">
        <v>43455</v>
      </c>
      <c r="I5" s="28">
        <v>30000</v>
      </c>
      <c r="J5" s="30" t="s">
        <v>79</v>
      </c>
      <c r="R5" s="3" t="s">
        <v>96</v>
      </c>
    </row>
    <row r="6" spans="1:18">
      <c r="A6" s="15"/>
      <c r="B6" s="15"/>
      <c r="C6" s="16"/>
      <c r="D6" s="16"/>
      <c r="E6" s="27"/>
      <c r="F6" s="16"/>
      <c r="G6" s="27"/>
      <c r="H6" s="26">
        <v>43525</v>
      </c>
      <c r="I6" s="28">
        <v>20000</v>
      </c>
      <c r="J6" s="30" t="s">
        <v>79</v>
      </c>
      <c r="R6" s="7" t="s">
        <v>97</v>
      </c>
    </row>
    <row r="7" spans="1:18">
      <c r="A7" s="15"/>
      <c r="B7" s="15"/>
      <c r="C7" s="16"/>
      <c r="D7" s="16"/>
      <c r="E7" s="27"/>
      <c r="F7" s="26"/>
      <c r="G7" s="20"/>
      <c r="H7" s="26"/>
      <c r="I7" s="28"/>
      <c r="J7" s="30" t="s">
        <v>79</v>
      </c>
      <c r="R7" s="7" t="s">
        <v>98</v>
      </c>
    </row>
    <row r="8" spans="1:18">
      <c r="A8" s="15"/>
      <c r="B8" s="15"/>
      <c r="C8" s="16"/>
      <c r="D8" s="16"/>
      <c r="E8" s="27"/>
      <c r="F8" s="26"/>
      <c r="G8" s="20"/>
      <c r="H8" s="26"/>
      <c r="I8" s="28"/>
      <c r="J8" s="30" t="s">
        <v>79</v>
      </c>
      <c r="R8" s="7" t="s">
        <v>98</v>
      </c>
    </row>
    <row r="9" spans="1:18">
      <c r="A9" s="15"/>
      <c r="B9" s="15"/>
      <c r="C9" s="16"/>
      <c r="D9" s="16"/>
      <c r="E9" s="27"/>
      <c r="F9" s="26"/>
      <c r="G9" s="20"/>
      <c r="H9" s="26"/>
      <c r="I9" s="28"/>
      <c r="J9" s="30" t="s">
        <v>79</v>
      </c>
      <c r="R9" s="7" t="s">
        <v>98</v>
      </c>
    </row>
    <row r="10" spans="1:18">
      <c r="A10" s="15"/>
      <c r="B10" s="15"/>
      <c r="C10" s="16"/>
      <c r="D10" s="16"/>
      <c r="E10" s="27"/>
      <c r="F10" s="26"/>
      <c r="G10" s="20"/>
      <c r="H10" s="26"/>
      <c r="I10" s="28"/>
      <c r="J10" s="30" t="s">
        <v>79</v>
      </c>
      <c r="R10" s="7" t="s">
        <v>98</v>
      </c>
    </row>
    <row r="11" spans="1:18">
      <c r="A11" s="15"/>
      <c r="B11" s="15"/>
      <c r="C11" s="16"/>
      <c r="D11" s="16"/>
      <c r="E11" s="27"/>
      <c r="F11" s="26"/>
      <c r="G11" s="20"/>
      <c r="H11" s="26"/>
      <c r="I11" s="28"/>
      <c r="J11" s="30" t="s">
        <v>79</v>
      </c>
      <c r="R11" s="7" t="s">
        <v>98</v>
      </c>
    </row>
    <row r="12" spans="1:18">
      <c r="A12" s="15"/>
      <c r="B12" s="15"/>
      <c r="C12" s="16"/>
      <c r="D12" s="16"/>
      <c r="E12" s="27"/>
      <c r="F12" s="26"/>
      <c r="G12" s="20"/>
      <c r="H12" s="26"/>
      <c r="I12" s="28"/>
      <c r="J12" s="30" t="s">
        <v>79</v>
      </c>
      <c r="R12" s="7" t="s">
        <v>98</v>
      </c>
    </row>
    <row r="13" spans="1:18">
      <c r="A13" s="15"/>
      <c r="B13" s="15"/>
      <c r="C13" s="16"/>
      <c r="D13" s="16"/>
      <c r="E13" s="27"/>
      <c r="F13" s="26"/>
      <c r="G13" s="20"/>
      <c r="H13" s="26"/>
      <c r="I13" s="28"/>
      <c r="J13" s="30" t="s">
        <v>79</v>
      </c>
      <c r="R13" s="7" t="s">
        <v>98</v>
      </c>
    </row>
    <row r="14" spans="1:18">
      <c r="A14" s="15"/>
      <c r="B14" s="15"/>
      <c r="C14" s="16"/>
      <c r="D14" s="16"/>
      <c r="E14" s="27"/>
      <c r="F14" s="26"/>
      <c r="G14" s="20"/>
      <c r="H14" s="26"/>
      <c r="I14" s="28"/>
      <c r="J14" s="30" t="s">
        <v>79</v>
      </c>
      <c r="R14" s="7" t="s">
        <v>98</v>
      </c>
    </row>
    <row r="15" spans="1:18">
      <c r="A15" s="15"/>
      <c r="B15" s="15"/>
      <c r="C15" s="16"/>
      <c r="D15" s="16"/>
      <c r="E15" s="27"/>
      <c r="F15" s="26"/>
      <c r="G15" s="20"/>
      <c r="H15" s="26"/>
      <c r="I15" s="28"/>
      <c r="J15" s="30" t="s">
        <v>79</v>
      </c>
      <c r="R15" s="7" t="s">
        <v>98</v>
      </c>
    </row>
    <row r="16" spans="1:18">
      <c r="A16" s="16" t="s">
        <v>111</v>
      </c>
      <c r="B16" s="16" t="s">
        <v>79</v>
      </c>
      <c r="C16" s="18" t="s">
        <v>79</v>
      </c>
      <c r="D16" s="18" t="s">
        <v>79</v>
      </c>
      <c r="E16" s="18" t="s">
        <v>79</v>
      </c>
      <c r="F16" s="30" t="s">
        <v>79</v>
      </c>
      <c r="G16" s="20">
        <f>SUM(G3:G15)</f>
        <v>3000000</v>
      </c>
      <c r="H16" s="30" t="s">
        <v>79</v>
      </c>
      <c r="I16" s="20">
        <f>SUM(I3:I15)</f>
        <v>110000</v>
      </c>
      <c r="J16" s="20">
        <f>ROUND(I16*40%,2)</f>
        <v>44000</v>
      </c>
      <c r="R16" s="7" t="s">
        <v>99</v>
      </c>
    </row>
    <row r="17" spans="1:10" ht="14.1" customHeight="1">
      <c r="A17" s="90" t="s">
        <v>112</v>
      </c>
      <c r="B17" s="91"/>
      <c r="C17" s="91"/>
      <c r="D17" s="91"/>
      <c r="E17" s="91"/>
      <c r="F17" s="91"/>
      <c r="G17" s="91"/>
      <c r="H17" s="91"/>
      <c r="I17" s="91"/>
      <c r="J17" s="91"/>
    </row>
  </sheetData>
  <mergeCells count="2">
    <mergeCell ref="A1:J1"/>
    <mergeCell ref="A17:J17"/>
  </mergeCells>
  <phoneticPr fontId="12" type="noConversion"/>
  <dataValidations count="1">
    <dataValidation type="list" allowBlank="1" showInputMessage="1" showErrorMessage="1" sqref="B3">
      <formula1>$R$4:$R$16</formula1>
    </dataValidation>
  </dataValidations>
  <printOptions horizontalCentered="1"/>
  <pageMargins left="0.70833333333333304" right="0.70833333333333304" top="0.74791666666666701" bottom="0.74791666666666701" header="0.31458333333333299" footer="0.31458333333333299"/>
  <pageSetup paperSize="9" scale="98" orientation="landscape" blackAndWhite="1" r:id="rId1"/>
</worksheet>
</file>

<file path=xl/worksheets/sheet4.xml><?xml version="1.0" encoding="utf-8"?>
<worksheet xmlns="http://schemas.openxmlformats.org/spreadsheetml/2006/main" xmlns:r="http://schemas.openxmlformats.org/officeDocument/2006/relationships">
  <sheetPr>
    <tabColor rgb="FFFFC000"/>
  </sheetPr>
  <dimension ref="A1:I38"/>
  <sheetViews>
    <sheetView view="pageBreakPreview" topLeftCell="A30" zoomScale="90" zoomScaleNormal="100" zoomScaleSheetLayoutView="90" workbookViewId="0">
      <selection activeCell="D45" sqref="D45"/>
    </sheetView>
  </sheetViews>
  <sheetFormatPr defaultColWidth="9" defaultRowHeight="13.5"/>
  <cols>
    <col min="1" max="1" width="16.375" style="37" customWidth="1"/>
    <col min="2" max="3" width="17.75" style="37" customWidth="1"/>
    <col min="4" max="4" width="16.25" style="37" customWidth="1"/>
    <col min="5" max="5" width="16.75" style="37" customWidth="1"/>
    <col min="6" max="6" width="23.625" style="37" customWidth="1"/>
    <col min="7" max="7" width="42.625" style="38" customWidth="1"/>
    <col min="8" max="8" width="9" style="38"/>
    <col min="9" max="9" width="18" style="39" customWidth="1"/>
    <col min="10" max="16384" width="9" style="38"/>
  </cols>
  <sheetData>
    <row r="1" spans="1:8" ht="42.75" customHeight="1">
      <c r="A1" s="85" t="s">
        <v>113</v>
      </c>
      <c r="B1" s="85"/>
      <c r="C1" s="85"/>
      <c r="D1" s="85"/>
      <c r="E1" s="85"/>
      <c r="F1" s="85"/>
      <c r="G1" s="46" t="s">
        <v>65</v>
      </c>
    </row>
    <row r="2" spans="1:8">
      <c r="A2" s="40" t="s">
        <v>28</v>
      </c>
      <c r="B2" s="83" t="str">
        <f>'信息统计表（此表需提供电子版）'!A20</f>
        <v>示例公司——甲公司</v>
      </c>
      <c r="C2" s="83"/>
      <c r="D2" s="83"/>
      <c r="E2" s="40" t="s">
        <v>29</v>
      </c>
      <c r="F2" s="42" t="str">
        <f>'信息统计表（此表需提供电子版）'!B20</f>
        <v>张三</v>
      </c>
    </row>
    <row r="3" spans="1:8">
      <c r="A3" s="40" t="s">
        <v>31</v>
      </c>
      <c r="B3" s="86" t="str">
        <f>'信息统计表（此表需提供电子版）'!D20</f>
        <v>海淀园</v>
      </c>
      <c r="C3" s="87"/>
      <c r="D3" s="88"/>
      <c r="E3" s="40" t="s">
        <v>30</v>
      </c>
      <c r="F3" s="42" t="str">
        <f>'信息统计表（此表需提供电子版）'!C20</f>
        <v>11111111-1</v>
      </c>
    </row>
    <row r="4" spans="1:8">
      <c r="A4" s="70" t="s">
        <v>24</v>
      </c>
      <c r="B4" s="76" t="str">
        <f>'信息统计表（此表需提供电子版）'!E20</f>
        <v>前沿信息产业</v>
      </c>
      <c r="C4" s="78" t="s">
        <v>66</v>
      </c>
      <c r="D4" s="40" t="s">
        <v>32</v>
      </c>
      <c r="E4" s="40" t="s">
        <v>33</v>
      </c>
      <c r="F4" s="40" t="s">
        <v>34</v>
      </c>
    </row>
    <row r="5" spans="1:8">
      <c r="A5" s="71"/>
      <c r="B5" s="77"/>
      <c r="C5" s="78"/>
      <c r="D5" s="42" t="str">
        <f>'信息统计表（此表需提供电子版）'!F20</f>
        <v>李四</v>
      </c>
      <c r="E5" s="42" t="str">
        <f>'信息统计表（此表需提供电子版）'!G20</f>
        <v>××部门经理</v>
      </c>
      <c r="F5" s="42" t="str">
        <f>'信息统计表（此表需提供电子版）'!H20</f>
        <v>134********</v>
      </c>
    </row>
    <row r="6" spans="1:8" ht="40.5">
      <c r="A6" s="40" t="s">
        <v>67</v>
      </c>
      <c r="B6" s="86" t="str">
        <f>'信息统计表（此表需提供电子版）'!Q20</f>
        <v>6123000009807</v>
      </c>
      <c r="C6" s="87"/>
      <c r="D6" s="40" t="s">
        <v>43</v>
      </c>
      <c r="E6" s="86" t="str">
        <f>'信息统计表（此表需提供电子版）'!R20</f>
        <v>中国××银行××支行</v>
      </c>
      <c r="F6" s="88"/>
    </row>
    <row r="7" spans="1:8">
      <c r="A7" s="72" t="s">
        <v>26</v>
      </c>
      <c r="B7" s="40" t="s">
        <v>35</v>
      </c>
      <c r="C7" s="40" t="s">
        <v>36</v>
      </c>
      <c r="D7" s="40" t="s">
        <v>37</v>
      </c>
      <c r="E7" s="40" t="s">
        <v>38</v>
      </c>
      <c r="F7" s="40" t="s">
        <v>39</v>
      </c>
    </row>
    <row r="8" spans="1:8">
      <c r="A8" s="72"/>
      <c r="B8" s="42" t="str">
        <f>'信息统计表（此表需提供电子版）'!I20</f>
        <v>3</v>
      </c>
      <c r="C8" s="42" t="str">
        <f>'信息统计表（此表需提供电子版）'!J20</f>
        <v>4</v>
      </c>
      <c r="D8" s="42" t="str">
        <f>'信息统计表（此表需提供电子版）'!K20</f>
        <v>10</v>
      </c>
      <c r="E8" s="42" t="str">
        <f>'信息统计表（此表需提供电子版）'!L20</f>
        <v>20</v>
      </c>
      <c r="F8" s="42" t="str">
        <f>'信息统计表（此表需提供电子版）'!M20</f>
        <v>5</v>
      </c>
    </row>
    <row r="9" spans="1:8">
      <c r="A9" s="72" t="s">
        <v>68</v>
      </c>
      <c r="B9" s="72" t="s">
        <v>40</v>
      </c>
      <c r="C9" s="72"/>
      <c r="D9" s="72"/>
      <c r="E9" s="40" t="s">
        <v>41</v>
      </c>
      <c r="F9" s="40" t="s">
        <v>34</v>
      </c>
    </row>
    <row r="10" spans="1:8">
      <c r="A10" s="72"/>
      <c r="B10" s="82" t="str">
        <f>'信息统计表（此表需提供电子版）'!N20</f>
        <v>中国××银行股份有限公司</v>
      </c>
      <c r="C10" s="83"/>
      <c r="D10" s="83"/>
      <c r="E10" s="42" t="str">
        <f>'信息统计表（此表需提供电子版）'!O20</f>
        <v>王五</v>
      </c>
      <c r="F10" s="42" t="str">
        <f>'信息统计表（此表需提供电子版）'!P20</f>
        <v>136********</v>
      </c>
    </row>
    <row r="11" spans="1:8" ht="81">
      <c r="A11" s="40" t="s">
        <v>69</v>
      </c>
      <c r="B11" s="84"/>
      <c r="C11" s="84"/>
      <c r="D11" s="84"/>
      <c r="E11" s="84"/>
      <c r="F11" s="84"/>
    </row>
    <row r="12" spans="1:8" ht="27">
      <c r="A12" s="40" t="s">
        <v>70</v>
      </c>
      <c r="B12" s="84"/>
      <c r="C12" s="84"/>
      <c r="D12" s="84"/>
      <c r="E12" s="84"/>
      <c r="F12" s="84"/>
    </row>
    <row r="13" spans="1:8" ht="54">
      <c r="A13" s="72" t="s">
        <v>71</v>
      </c>
      <c r="B13" s="43" t="s">
        <v>72</v>
      </c>
      <c r="C13" s="40" t="s">
        <v>73</v>
      </c>
      <c r="D13" s="40" t="s">
        <v>74</v>
      </c>
      <c r="E13" s="41" t="s">
        <v>75</v>
      </c>
      <c r="F13" s="41" t="s">
        <v>76</v>
      </c>
    </row>
    <row r="14" spans="1:8">
      <c r="A14" s="72"/>
      <c r="B14" s="40">
        <v>1</v>
      </c>
      <c r="C14" s="40" t="s">
        <v>114</v>
      </c>
      <c r="D14" s="44">
        <v>3000000</v>
      </c>
      <c r="E14" s="44">
        <v>110000</v>
      </c>
      <c r="F14" s="44">
        <v>44000</v>
      </c>
      <c r="G14" s="47"/>
      <c r="H14" s="48"/>
    </row>
    <row r="15" spans="1:8">
      <c r="A15" s="72"/>
      <c r="B15" s="40">
        <v>2</v>
      </c>
      <c r="C15" s="40"/>
      <c r="D15" s="44"/>
      <c r="E15" s="44"/>
      <c r="F15" s="44"/>
      <c r="G15" s="47"/>
      <c r="H15" s="48"/>
    </row>
    <row r="16" spans="1:8">
      <c r="A16" s="72"/>
      <c r="B16" s="40">
        <v>3</v>
      </c>
      <c r="C16" s="40"/>
      <c r="D16" s="44"/>
      <c r="E16" s="44"/>
      <c r="F16" s="44"/>
      <c r="G16" s="47"/>
      <c r="H16" s="48"/>
    </row>
    <row r="17" spans="1:8">
      <c r="A17" s="72"/>
      <c r="B17" s="40">
        <v>4</v>
      </c>
      <c r="C17" s="40"/>
      <c r="D17" s="44"/>
      <c r="E17" s="44"/>
      <c r="F17" s="44"/>
      <c r="G17" s="47"/>
      <c r="H17" s="48"/>
    </row>
    <row r="18" spans="1:8">
      <c r="A18" s="72"/>
      <c r="B18" s="40">
        <v>5</v>
      </c>
      <c r="C18" s="40"/>
      <c r="D18" s="44"/>
      <c r="E18" s="44"/>
      <c r="F18" s="44"/>
      <c r="G18" s="47"/>
      <c r="H18" s="48"/>
    </row>
    <row r="19" spans="1:8">
      <c r="A19" s="72"/>
      <c r="B19" s="40">
        <v>6</v>
      </c>
      <c r="C19" s="40"/>
      <c r="D19" s="44"/>
      <c r="E19" s="44"/>
      <c r="F19" s="44"/>
      <c r="G19" s="47"/>
      <c r="H19" s="48"/>
    </row>
    <row r="20" spans="1:8">
      <c r="A20" s="72"/>
      <c r="B20" s="40">
        <v>7</v>
      </c>
      <c r="C20" s="40"/>
      <c r="D20" s="44"/>
      <c r="E20" s="44"/>
      <c r="F20" s="44"/>
      <c r="G20" s="47"/>
      <c r="H20" s="48"/>
    </row>
    <row r="21" spans="1:8">
      <c r="A21" s="72"/>
      <c r="B21" s="40">
        <v>8</v>
      </c>
      <c r="C21" s="40"/>
      <c r="D21" s="44"/>
      <c r="E21" s="44"/>
      <c r="F21" s="44"/>
      <c r="G21" s="47"/>
      <c r="H21" s="48"/>
    </row>
    <row r="22" spans="1:8">
      <c r="A22" s="72"/>
      <c r="B22" s="40">
        <v>9</v>
      </c>
      <c r="C22" s="40"/>
      <c r="D22" s="44"/>
      <c r="E22" s="44"/>
      <c r="F22" s="44"/>
      <c r="G22" s="47"/>
      <c r="H22" s="48"/>
    </row>
    <row r="23" spans="1:8">
      <c r="A23" s="72"/>
      <c r="B23" s="40">
        <v>10</v>
      </c>
      <c r="C23" s="40"/>
      <c r="D23" s="44"/>
      <c r="E23" s="44"/>
      <c r="F23" s="44"/>
      <c r="G23" s="47"/>
      <c r="H23" s="48"/>
    </row>
    <row r="24" spans="1:8">
      <c r="A24" s="72"/>
      <c r="B24" s="40" t="s">
        <v>78</v>
      </c>
      <c r="C24" s="40" t="s">
        <v>79</v>
      </c>
      <c r="D24" s="44">
        <f>SUM(D14:D23)</f>
        <v>3000000</v>
      </c>
      <c r="E24" s="44">
        <f t="shared" ref="E24:F24" si="0">SUM(E14:E23)</f>
        <v>110000</v>
      </c>
      <c r="F24" s="44">
        <f t="shared" si="0"/>
        <v>44000</v>
      </c>
      <c r="G24" s="47"/>
      <c r="H24" s="48"/>
    </row>
    <row r="25" spans="1:8" ht="18" customHeight="1">
      <c r="A25" s="73" t="s">
        <v>80</v>
      </c>
      <c r="B25" s="66" t="s">
        <v>81</v>
      </c>
      <c r="C25" s="67"/>
      <c r="D25" s="67"/>
      <c r="E25" s="67"/>
      <c r="F25" s="68"/>
    </row>
    <row r="26" spans="1:8" ht="18" customHeight="1">
      <c r="A26" s="74"/>
      <c r="B26" s="66" t="s">
        <v>82</v>
      </c>
      <c r="C26" s="67"/>
      <c r="D26" s="67"/>
      <c r="E26" s="67"/>
      <c r="F26" s="68"/>
    </row>
    <row r="27" spans="1:8" ht="17.45" customHeight="1">
      <c r="A27" s="74"/>
      <c r="B27" s="66" t="s">
        <v>83</v>
      </c>
      <c r="C27" s="67"/>
      <c r="D27" s="67"/>
      <c r="E27" s="67"/>
      <c r="F27" s="68"/>
    </row>
    <row r="28" spans="1:8" ht="18" customHeight="1">
      <c r="A28" s="74"/>
      <c r="B28" s="79" t="s">
        <v>84</v>
      </c>
      <c r="C28" s="80"/>
      <c r="D28" s="80"/>
      <c r="E28" s="80"/>
      <c r="F28" s="81"/>
    </row>
    <row r="29" spans="1:8" ht="18" customHeight="1">
      <c r="A29" s="74"/>
      <c r="B29" s="79" t="s">
        <v>115</v>
      </c>
      <c r="C29" s="80"/>
      <c r="D29" s="80"/>
      <c r="E29" s="80"/>
      <c r="F29" s="81"/>
    </row>
    <row r="30" spans="1:8" ht="46.5" customHeight="1">
      <c r="A30" s="74"/>
      <c r="B30" s="79" t="s">
        <v>86</v>
      </c>
      <c r="C30" s="80"/>
      <c r="D30" s="80"/>
      <c r="E30" s="80"/>
      <c r="F30" s="81"/>
    </row>
    <row r="31" spans="1:8" ht="18" customHeight="1">
      <c r="A31" s="74"/>
      <c r="B31" s="79" t="s">
        <v>116</v>
      </c>
      <c r="C31" s="80"/>
      <c r="D31" s="80"/>
      <c r="E31" s="80"/>
      <c r="F31" s="81"/>
    </row>
    <row r="32" spans="1:8" ht="17.25" customHeight="1">
      <c r="A32" s="74"/>
      <c r="B32" s="79" t="s">
        <v>117</v>
      </c>
      <c r="C32" s="80"/>
      <c r="D32" s="80"/>
      <c r="E32" s="80"/>
      <c r="F32" s="81"/>
    </row>
    <row r="33" spans="1:6" ht="18" customHeight="1">
      <c r="A33" s="74"/>
      <c r="B33" s="66" t="s">
        <v>90</v>
      </c>
      <c r="C33" s="67"/>
      <c r="D33" s="67"/>
      <c r="E33" s="67"/>
      <c r="F33" s="68"/>
    </row>
    <row r="34" spans="1:6" ht="18" customHeight="1">
      <c r="A34" s="74"/>
      <c r="B34" s="66" t="s">
        <v>91</v>
      </c>
      <c r="C34" s="67"/>
      <c r="D34" s="67"/>
      <c r="E34" s="67"/>
      <c r="F34" s="68"/>
    </row>
    <row r="35" spans="1:6" ht="21" customHeight="1">
      <c r="A35" s="74"/>
      <c r="B35" s="66" t="s">
        <v>92</v>
      </c>
      <c r="C35" s="67"/>
      <c r="D35" s="67"/>
      <c r="E35" s="67"/>
      <c r="F35" s="68"/>
    </row>
    <row r="36" spans="1:6" ht="21" customHeight="1">
      <c r="A36" s="75"/>
      <c r="B36" s="66" t="s">
        <v>93</v>
      </c>
      <c r="C36" s="67"/>
      <c r="D36" s="67"/>
      <c r="E36" s="67"/>
      <c r="F36" s="68"/>
    </row>
    <row r="37" spans="1:6" ht="120.6" customHeight="1">
      <c r="A37" s="40" t="s">
        <v>94</v>
      </c>
      <c r="B37" s="69" t="s">
        <v>95</v>
      </c>
      <c r="C37" s="69"/>
      <c r="D37" s="69"/>
      <c r="E37" s="69"/>
      <c r="F37" s="69"/>
    </row>
    <row r="38" spans="1:6" ht="14.1" hidden="1" customHeight="1">
      <c r="A38" s="45" t="s">
        <v>114</v>
      </c>
    </row>
  </sheetData>
  <mergeCells count="29">
    <mergeCell ref="A1:F1"/>
    <mergeCell ref="B2:D2"/>
    <mergeCell ref="B3:D3"/>
    <mergeCell ref="B6:C6"/>
    <mergeCell ref="E6:F6"/>
    <mergeCell ref="B28:F28"/>
    <mergeCell ref="B29:F29"/>
    <mergeCell ref="B30:F30"/>
    <mergeCell ref="B9:D9"/>
    <mergeCell ref="B10:D10"/>
    <mergeCell ref="B11:F11"/>
    <mergeCell ref="B12:F12"/>
    <mergeCell ref="B25:F25"/>
    <mergeCell ref="B36:F36"/>
    <mergeCell ref="B37:F37"/>
    <mergeCell ref="A4:A5"/>
    <mergeCell ref="A7:A8"/>
    <mergeCell ref="A9:A10"/>
    <mergeCell ref="A13:A24"/>
    <mergeCell ref="A25:A36"/>
    <mergeCell ref="B4:B5"/>
    <mergeCell ref="C4:C5"/>
    <mergeCell ref="B31:F31"/>
    <mergeCell ref="B32:F32"/>
    <mergeCell ref="B33:F33"/>
    <mergeCell ref="B34:F34"/>
    <mergeCell ref="B35:F35"/>
    <mergeCell ref="B26:F26"/>
    <mergeCell ref="B27:F27"/>
  </mergeCells>
  <phoneticPr fontId="12" type="noConversion"/>
  <dataValidations count="1">
    <dataValidation type="list" allowBlank="1" showInputMessage="1" showErrorMessage="1" sqref="C14:C23">
      <formula1>$A$38:$A$38</formula1>
    </dataValidation>
  </dataValidations>
  <pageMargins left="0.78680555555555598" right="0.78680555555555598" top="0.78680555555555598" bottom="0.78680555555555598" header="0.31458333333333299" footer="0.31458333333333299"/>
  <pageSetup paperSize="9" scale="72" fitToHeight="100" orientation="portrait" blackAndWhite="1" r:id="rId1"/>
</worksheet>
</file>

<file path=xl/worksheets/sheet5.xml><?xml version="1.0" encoding="utf-8"?>
<worksheet xmlns="http://schemas.openxmlformats.org/spreadsheetml/2006/main" xmlns:r="http://schemas.openxmlformats.org/officeDocument/2006/relationships">
  <sheetPr>
    <tabColor rgb="FFFFC000"/>
    <pageSetUpPr fitToPage="1"/>
  </sheetPr>
  <dimension ref="A1:J17"/>
  <sheetViews>
    <sheetView view="pageBreakPreview" zoomScaleNormal="100" zoomScaleSheetLayoutView="100" workbookViewId="0">
      <pane xSplit="1" ySplit="2" topLeftCell="B3" activePane="bottomRight" state="frozen"/>
      <selection pane="topRight"/>
      <selection pane="bottomLeft"/>
      <selection pane="bottomRight" activeCell="A17" sqref="A17:J17"/>
    </sheetView>
  </sheetViews>
  <sheetFormatPr defaultColWidth="14.5" defaultRowHeight="12"/>
  <cols>
    <col min="1" max="1" width="18.25" style="4" customWidth="1"/>
    <col min="2" max="2" width="17.125" style="4" customWidth="1"/>
    <col min="3" max="3" width="14.375" style="6" customWidth="1"/>
    <col min="4" max="4" width="10.875" style="6" customWidth="1"/>
    <col min="5" max="5" width="14.375" style="6" customWidth="1"/>
    <col min="6" max="6" width="8.875" style="5" customWidth="1"/>
    <col min="7" max="7" width="14.375" style="5" customWidth="1"/>
    <col min="8" max="8" width="10.375" style="7" customWidth="1"/>
    <col min="9" max="9" width="12.375" style="7" customWidth="1"/>
    <col min="10" max="10" width="13" style="5" customWidth="1"/>
    <col min="11" max="17" width="14.5" style="7"/>
    <col min="18" max="18" width="16.25" style="7" customWidth="1"/>
    <col min="19" max="16384" width="14.5" style="7"/>
  </cols>
  <sheetData>
    <row r="1" spans="1:10" s="1" customFormat="1" ht="20.25">
      <c r="A1" s="89" t="s">
        <v>118</v>
      </c>
      <c r="B1" s="89"/>
      <c r="C1" s="89"/>
      <c r="D1" s="89"/>
      <c r="E1" s="89"/>
      <c r="F1" s="89"/>
      <c r="G1" s="89"/>
      <c r="H1" s="89"/>
      <c r="I1" s="89"/>
      <c r="J1" s="89"/>
    </row>
    <row r="2" spans="1:10" s="2" customFormat="1" ht="24">
      <c r="A2" s="8" t="s">
        <v>101</v>
      </c>
      <c r="B2" s="52" t="s">
        <v>102</v>
      </c>
      <c r="C2" s="19" t="s">
        <v>103</v>
      </c>
      <c r="D2" s="23" t="s">
        <v>104</v>
      </c>
      <c r="E2" s="23" t="s">
        <v>105</v>
      </c>
      <c r="F2" s="23" t="s">
        <v>106</v>
      </c>
      <c r="G2" s="23" t="s">
        <v>107</v>
      </c>
      <c r="H2" s="23" t="s">
        <v>108</v>
      </c>
      <c r="I2" s="23" t="s">
        <v>109</v>
      </c>
      <c r="J2" s="8" t="s">
        <v>76</v>
      </c>
    </row>
    <row r="3" spans="1:10" s="3" customFormat="1">
      <c r="A3" s="10" t="s">
        <v>110</v>
      </c>
      <c r="B3" s="12" t="s">
        <v>114</v>
      </c>
      <c r="C3" s="20">
        <v>5000000</v>
      </c>
      <c r="D3" s="26">
        <v>43230</v>
      </c>
      <c r="E3" s="20">
        <v>3000000</v>
      </c>
      <c r="F3" s="26">
        <v>43466</v>
      </c>
      <c r="G3" s="20">
        <v>1500000</v>
      </c>
      <c r="H3" s="26">
        <v>43272</v>
      </c>
      <c r="I3" s="28">
        <v>30000</v>
      </c>
      <c r="J3" s="30" t="s">
        <v>79</v>
      </c>
    </row>
    <row r="4" spans="1:10" s="3" customFormat="1">
      <c r="A4" s="13"/>
      <c r="B4" s="13"/>
      <c r="C4" s="20"/>
      <c r="D4" s="26"/>
      <c r="E4" s="20"/>
      <c r="F4" s="26">
        <v>43525</v>
      </c>
      <c r="G4" s="20">
        <v>1500000</v>
      </c>
      <c r="H4" s="26">
        <v>43364</v>
      </c>
      <c r="I4" s="28">
        <v>30000</v>
      </c>
      <c r="J4" s="30" t="s">
        <v>79</v>
      </c>
    </row>
    <row r="5" spans="1:10" s="3" customFormat="1">
      <c r="A5" s="13"/>
      <c r="B5" s="13"/>
      <c r="C5" s="20"/>
      <c r="D5" s="26"/>
      <c r="E5" s="20"/>
      <c r="F5" s="53"/>
      <c r="G5" s="53"/>
      <c r="H5" s="26">
        <v>43455</v>
      </c>
      <c r="I5" s="28">
        <v>30000</v>
      </c>
      <c r="J5" s="30" t="s">
        <v>79</v>
      </c>
    </row>
    <row r="6" spans="1:10">
      <c r="A6" s="15"/>
      <c r="B6" s="15"/>
      <c r="C6" s="16"/>
      <c r="D6" s="16"/>
      <c r="E6" s="27"/>
      <c r="F6" s="16"/>
      <c r="G6" s="27"/>
      <c r="H6" s="26">
        <v>43525</v>
      </c>
      <c r="I6" s="28">
        <v>20000</v>
      </c>
      <c r="J6" s="30" t="s">
        <v>79</v>
      </c>
    </row>
    <row r="7" spans="1:10">
      <c r="A7" s="15"/>
      <c r="B7" s="15"/>
      <c r="C7" s="16"/>
      <c r="D7" s="16"/>
      <c r="E7" s="27"/>
      <c r="F7" s="26"/>
      <c r="G7" s="20"/>
      <c r="H7" s="26"/>
      <c r="I7" s="28"/>
      <c r="J7" s="30" t="s">
        <v>79</v>
      </c>
    </row>
    <row r="8" spans="1:10">
      <c r="A8" s="15"/>
      <c r="B8" s="15"/>
      <c r="C8" s="16"/>
      <c r="D8" s="16"/>
      <c r="E8" s="27"/>
      <c r="F8" s="26"/>
      <c r="G8" s="20"/>
      <c r="H8" s="26"/>
      <c r="I8" s="28"/>
      <c r="J8" s="30" t="s">
        <v>79</v>
      </c>
    </row>
    <row r="9" spans="1:10">
      <c r="A9" s="15"/>
      <c r="B9" s="15"/>
      <c r="C9" s="16"/>
      <c r="D9" s="16"/>
      <c r="E9" s="27"/>
      <c r="F9" s="26"/>
      <c r="G9" s="20"/>
      <c r="H9" s="26"/>
      <c r="I9" s="28"/>
      <c r="J9" s="30" t="s">
        <v>79</v>
      </c>
    </row>
    <row r="10" spans="1:10">
      <c r="A10" s="15"/>
      <c r="B10" s="15"/>
      <c r="C10" s="16"/>
      <c r="D10" s="16"/>
      <c r="E10" s="27"/>
      <c r="F10" s="26"/>
      <c r="G10" s="20"/>
      <c r="H10" s="26"/>
      <c r="I10" s="28"/>
      <c r="J10" s="30" t="s">
        <v>79</v>
      </c>
    </row>
    <row r="11" spans="1:10">
      <c r="A11" s="15"/>
      <c r="B11" s="15"/>
      <c r="C11" s="16"/>
      <c r="D11" s="16"/>
      <c r="E11" s="27"/>
      <c r="F11" s="26"/>
      <c r="G11" s="20"/>
      <c r="H11" s="26"/>
      <c r="I11" s="28"/>
      <c r="J11" s="30" t="s">
        <v>79</v>
      </c>
    </row>
    <row r="12" spans="1:10">
      <c r="A12" s="15"/>
      <c r="B12" s="15"/>
      <c r="C12" s="16"/>
      <c r="D12" s="16"/>
      <c r="E12" s="27"/>
      <c r="F12" s="26"/>
      <c r="G12" s="20"/>
      <c r="H12" s="26"/>
      <c r="I12" s="28"/>
      <c r="J12" s="30" t="s">
        <v>79</v>
      </c>
    </row>
    <row r="13" spans="1:10">
      <c r="A13" s="15"/>
      <c r="B13" s="15"/>
      <c r="C13" s="16"/>
      <c r="D13" s="16"/>
      <c r="E13" s="27"/>
      <c r="F13" s="26"/>
      <c r="G13" s="20"/>
      <c r="H13" s="26"/>
      <c r="I13" s="28"/>
      <c r="J13" s="30" t="s">
        <v>79</v>
      </c>
    </row>
    <row r="14" spans="1:10">
      <c r="A14" s="15"/>
      <c r="B14" s="15"/>
      <c r="C14" s="16"/>
      <c r="D14" s="16"/>
      <c r="E14" s="27"/>
      <c r="F14" s="26"/>
      <c r="G14" s="20"/>
      <c r="H14" s="26"/>
      <c r="I14" s="28"/>
      <c r="J14" s="30" t="s">
        <v>79</v>
      </c>
    </row>
    <row r="15" spans="1:10">
      <c r="A15" s="15"/>
      <c r="B15" s="15"/>
      <c r="C15" s="16"/>
      <c r="D15" s="16"/>
      <c r="E15" s="27"/>
      <c r="F15" s="26"/>
      <c r="G15" s="20"/>
      <c r="H15" s="26"/>
      <c r="I15" s="28"/>
      <c r="J15" s="30" t="s">
        <v>79</v>
      </c>
    </row>
    <row r="16" spans="1:10">
      <c r="A16" s="16" t="s">
        <v>111</v>
      </c>
      <c r="B16" s="16" t="s">
        <v>79</v>
      </c>
      <c r="C16" s="18" t="s">
        <v>79</v>
      </c>
      <c r="D16" s="18" t="s">
        <v>79</v>
      </c>
      <c r="E16" s="18" t="s">
        <v>79</v>
      </c>
      <c r="F16" s="30" t="s">
        <v>79</v>
      </c>
      <c r="G16" s="20">
        <f>SUM(G3:G15)</f>
        <v>3000000</v>
      </c>
      <c r="H16" s="30" t="s">
        <v>79</v>
      </c>
      <c r="I16" s="20">
        <f>SUM(I3:I15)</f>
        <v>110000</v>
      </c>
      <c r="J16" s="20">
        <f>ROUND(I16*40%,2)</f>
        <v>44000</v>
      </c>
    </row>
    <row r="17" spans="1:10">
      <c r="A17" s="90" t="s">
        <v>112</v>
      </c>
      <c r="B17" s="91"/>
      <c r="C17" s="91"/>
      <c r="D17" s="91"/>
      <c r="E17" s="91"/>
      <c r="F17" s="91"/>
      <c r="G17" s="91"/>
      <c r="H17" s="91"/>
      <c r="I17" s="91"/>
      <c r="J17" s="91"/>
    </row>
  </sheetData>
  <mergeCells count="2">
    <mergeCell ref="A1:J1"/>
    <mergeCell ref="A17:J17"/>
  </mergeCells>
  <phoneticPr fontId="12" type="noConversion"/>
  <printOptions horizontalCentered="1"/>
  <pageMargins left="0.70833333333333304" right="0.70833333333333304" top="0.74791666666666701" bottom="0.74791666666666701" header="0.31458333333333299" footer="0.31458333333333299"/>
  <pageSetup paperSize="9" scale="98" orientation="landscape" blackAndWhite="1" r:id="rId1"/>
</worksheet>
</file>

<file path=xl/worksheets/sheet6.xml><?xml version="1.0" encoding="utf-8"?>
<worksheet xmlns="http://schemas.openxmlformats.org/spreadsheetml/2006/main" xmlns:r="http://schemas.openxmlformats.org/officeDocument/2006/relationships">
  <sheetPr>
    <tabColor rgb="FFFFC000"/>
    <pageSetUpPr fitToPage="1"/>
  </sheetPr>
  <dimension ref="A1:I34"/>
  <sheetViews>
    <sheetView view="pageBreakPreview" zoomScale="90" zoomScaleNormal="100" zoomScaleSheetLayoutView="90" workbookViewId="0">
      <selection activeCell="B32" sqref="B32:F32"/>
    </sheetView>
  </sheetViews>
  <sheetFormatPr defaultColWidth="9" defaultRowHeight="13.5"/>
  <cols>
    <col min="1" max="1" width="16.375" style="37" customWidth="1"/>
    <col min="2" max="3" width="17.75" style="37" customWidth="1"/>
    <col min="4" max="4" width="18.125" style="37" customWidth="1"/>
    <col min="5" max="5" width="21.375" style="37" customWidth="1"/>
    <col min="6" max="6" width="19.5" style="37" customWidth="1"/>
    <col min="7" max="7" width="42.625" style="38" customWidth="1"/>
    <col min="8" max="8" width="9" style="38"/>
    <col min="9" max="9" width="18" style="39" customWidth="1"/>
    <col min="10" max="16384" width="9" style="38"/>
  </cols>
  <sheetData>
    <row r="1" spans="1:8" ht="42.75" customHeight="1">
      <c r="A1" s="85" t="s">
        <v>119</v>
      </c>
      <c r="B1" s="85"/>
      <c r="C1" s="85"/>
      <c r="D1" s="85"/>
      <c r="E1" s="85"/>
      <c r="F1" s="85"/>
      <c r="G1" s="46" t="s">
        <v>65</v>
      </c>
    </row>
    <row r="2" spans="1:8">
      <c r="A2" s="40" t="s">
        <v>28</v>
      </c>
      <c r="B2" s="83" t="str">
        <f>'信息统计表（此表需提供电子版）'!A20</f>
        <v>示例公司——甲公司</v>
      </c>
      <c r="C2" s="83"/>
      <c r="D2" s="83"/>
      <c r="E2" s="40" t="s">
        <v>29</v>
      </c>
      <c r="F2" s="42" t="str">
        <f>'信息统计表（此表需提供电子版）'!B20</f>
        <v>张三</v>
      </c>
    </row>
    <row r="3" spans="1:8">
      <c r="A3" s="40" t="s">
        <v>31</v>
      </c>
      <c r="B3" s="86" t="str">
        <f>'信息统计表（此表需提供电子版）'!D20</f>
        <v>海淀园</v>
      </c>
      <c r="C3" s="87"/>
      <c r="D3" s="88"/>
      <c r="E3" s="40" t="s">
        <v>30</v>
      </c>
      <c r="F3" s="42" t="str">
        <f>'信息统计表（此表需提供电子版）'!C20</f>
        <v>11111111-1</v>
      </c>
    </row>
    <row r="4" spans="1:8">
      <c r="A4" s="70" t="s">
        <v>24</v>
      </c>
      <c r="B4" s="76" t="str">
        <f>'信息统计表（此表需提供电子版）'!E20</f>
        <v>前沿信息产业</v>
      </c>
      <c r="C4" s="78" t="s">
        <v>66</v>
      </c>
      <c r="D4" s="40" t="s">
        <v>32</v>
      </c>
      <c r="E4" s="40" t="s">
        <v>33</v>
      </c>
      <c r="F4" s="40" t="s">
        <v>34</v>
      </c>
    </row>
    <row r="5" spans="1:8">
      <c r="A5" s="71"/>
      <c r="B5" s="77"/>
      <c r="C5" s="78"/>
      <c r="D5" s="42" t="str">
        <f>'信息统计表（此表需提供电子版）'!F20</f>
        <v>李四</v>
      </c>
      <c r="E5" s="42" t="str">
        <f>'信息统计表（此表需提供电子版）'!G20</f>
        <v>××部门经理</v>
      </c>
      <c r="F5" s="42" t="str">
        <f>'信息统计表（此表需提供电子版）'!H20</f>
        <v>134********</v>
      </c>
    </row>
    <row r="6" spans="1:8" ht="40.5">
      <c r="A6" s="40" t="s">
        <v>67</v>
      </c>
      <c r="B6" s="86" t="str">
        <f>'信息统计表（此表需提供电子版）'!Q20</f>
        <v>6123000009807</v>
      </c>
      <c r="C6" s="87"/>
      <c r="D6" s="40" t="s">
        <v>43</v>
      </c>
      <c r="E6" s="86" t="str">
        <f>'信息统计表（此表需提供电子版）'!R20</f>
        <v>中国××银行××支行</v>
      </c>
      <c r="F6" s="88"/>
    </row>
    <row r="7" spans="1:8">
      <c r="A7" s="72" t="s">
        <v>26</v>
      </c>
      <c r="B7" s="40" t="s">
        <v>35</v>
      </c>
      <c r="C7" s="40" t="s">
        <v>36</v>
      </c>
      <c r="D7" s="40" t="s">
        <v>37</v>
      </c>
      <c r="E7" s="40" t="s">
        <v>38</v>
      </c>
      <c r="F7" s="40" t="s">
        <v>39</v>
      </c>
    </row>
    <row r="8" spans="1:8">
      <c r="A8" s="72"/>
      <c r="B8" s="42" t="str">
        <f>'信息统计表（此表需提供电子版）'!I20</f>
        <v>3</v>
      </c>
      <c r="C8" s="42" t="str">
        <f>'信息统计表（此表需提供电子版）'!J20</f>
        <v>4</v>
      </c>
      <c r="D8" s="42" t="str">
        <f>'信息统计表（此表需提供电子版）'!K20</f>
        <v>10</v>
      </c>
      <c r="E8" s="42" t="str">
        <f>'信息统计表（此表需提供电子版）'!L20</f>
        <v>20</v>
      </c>
      <c r="F8" s="42" t="str">
        <f>'信息统计表（此表需提供电子版）'!M20</f>
        <v>5</v>
      </c>
    </row>
    <row r="9" spans="1:8">
      <c r="A9" s="72" t="s">
        <v>68</v>
      </c>
      <c r="B9" s="72" t="s">
        <v>40</v>
      </c>
      <c r="C9" s="72"/>
      <c r="D9" s="72"/>
      <c r="E9" s="40" t="s">
        <v>41</v>
      </c>
      <c r="F9" s="40" t="s">
        <v>34</v>
      </c>
    </row>
    <row r="10" spans="1:8">
      <c r="A10" s="72"/>
      <c r="B10" s="82" t="str">
        <f>'信息统计表（此表需提供电子版）'!N20</f>
        <v>中国××银行股份有限公司</v>
      </c>
      <c r="C10" s="83"/>
      <c r="D10" s="83"/>
      <c r="E10" s="42" t="str">
        <f>'信息统计表（此表需提供电子版）'!O20</f>
        <v>王五</v>
      </c>
      <c r="F10" s="42" t="str">
        <f>'信息统计表（此表需提供电子版）'!P20</f>
        <v>136********</v>
      </c>
    </row>
    <row r="11" spans="1:8" ht="81">
      <c r="A11" s="40" t="s">
        <v>69</v>
      </c>
      <c r="B11" s="84"/>
      <c r="C11" s="84"/>
      <c r="D11" s="84"/>
      <c r="E11" s="84"/>
      <c r="F11" s="84"/>
    </row>
    <row r="12" spans="1:8" ht="27">
      <c r="A12" s="40" t="s">
        <v>70</v>
      </c>
      <c r="B12" s="84"/>
      <c r="C12" s="84"/>
      <c r="D12" s="84"/>
      <c r="E12" s="84"/>
      <c r="F12" s="84"/>
    </row>
    <row r="13" spans="1:8" ht="40.5">
      <c r="A13" s="72" t="s">
        <v>71</v>
      </c>
      <c r="B13" s="43" t="s">
        <v>72</v>
      </c>
      <c r="C13" s="40" t="s">
        <v>73</v>
      </c>
      <c r="D13" s="40" t="s">
        <v>120</v>
      </c>
      <c r="E13" s="41" t="s">
        <v>121</v>
      </c>
      <c r="F13" s="41" t="s">
        <v>76</v>
      </c>
    </row>
    <row r="14" spans="1:8">
      <c r="A14" s="72"/>
      <c r="B14" s="40">
        <v>1</v>
      </c>
      <c r="C14" s="40" t="s">
        <v>122</v>
      </c>
      <c r="D14" s="44">
        <v>3000000</v>
      </c>
      <c r="E14" s="44">
        <v>180</v>
      </c>
      <c r="F14" s="44">
        <v>15000</v>
      </c>
      <c r="G14" s="47"/>
      <c r="H14" s="48"/>
    </row>
    <row r="15" spans="1:8">
      <c r="A15" s="72"/>
      <c r="B15" s="40">
        <v>2</v>
      </c>
      <c r="C15" s="40"/>
      <c r="D15" s="44"/>
      <c r="E15" s="44"/>
      <c r="F15" s="44"/>
      <c r="G15" s="47"/>
      <c r="H15" s="48"/>
    </row>
    <row r="16" spans="1:8">
      <c r="A16" s="72"/>
      <c r="B16" s="40">
        <v>3</v>
      </c>
      <c r="C16" s="40"/>
      <c r="D16" s="44"/>
      <c r="E16" s="44"/>
      <c r="F16" s="44"/>
      <c r="G16" s="47"/>
      <c r="H16" s="48"/>
    </row>
    <row r="17" spans="1:8">
      <c r="A17" s="72"/>
      <c r="B17" s="40">
        <v>4</v>
      </c>
      <c r="C17" s="40"/>
      <c r="D17" s="44"/>
      <c r="E17" s="44"/>
      <c r="F17" s="44"/>
      <c r="G17" s="47"/>
      <c r="H17" s="48"/>
    </row>
    <row r="18" spans="1:8">
      <c r="A18" s="72"/>
      <c r="B18" s="40">
        <v>5</v>
      </c>
      <c r="C18" s="40"/>
      <c r="D18" s="44"/>
      <c r="E18" s="44"/>
      <c r="F18" s="44"/>
      <c r="G18" s="47"/>
      <c r="H18" s="48"/>
    </row>
    <row r="19" spans="1:8">
      <c r="A19" s="72"/>
      <c r="B19" s="40">
        <v>6</v>
      </c>
      <c r="C19" s="40"/>
      <c r="D19" s="44"/>
      <c r="E19" s="44"/>
      <c r="F19" s="44"/>
      <c r="G19" s="47"/>
      <c r="H19" s="48"/>
    </row>
    <row r="20" spans="1:8">
      <c r="A20" s="72"/>
      <c r="B20" s="40">
        <v>7</v>
      </c>
      <c r="C20" s="40"/>
      <c r="D20" s="44"/>
      <c r="E20" s="44"/>
      <c r="F20" s="44"/>
      <c r="G20" s="47"/>
      <c r="H20" s="48"/>
    </row>
    <row r="21" spans="1:8">
      <c r="A21" s="72"/>
      <c r="B21" s="40">
        <v>8</v>
      </c>
      <c r="C21" s="40"/>
      <c r="D21" s="44"/>
      <c r="E21" s="44"/>
      <c r="F21" s="44"/>
      <c r="G21" s="47"/>
      <c r="H21" s="48"/>
    </row>
    <row r="22" spans="1:8">
      <c r="A22" s="72"/>
      <c r="B22" s="40">
        <v>9</v>
      </c>
      <c r="C22" s="40"/>
      <c r="D22" s="44"/>
      <c r="E22" s="44"/>
      <c r="F22" s="44"/>
      <c r="G22" s="47"/>
      <c r="H22" s="48"/>
    </row>
    <row r="23" spans="1:8">
      <c r="A23" s="72"/>
      <c r="B23" s="40">
        <v>10</v>
      </c>
      <c r="C23" s="40"/>
      <c r="D23" s="44"/>
      <c r="E23" s="44"/>
      <c r="F23" s="44"/>
      <c r="G23" s="47"/>
      <c r="H23" s="48"/>
    </row>
    <row r="24" spans="1:8">
      <c r="A24" s="72"/>
      <c r="B24" s="40" t="s">
        <v>78</v>
      </c>
      <c r="C24" s="40" t="s">
        <v>79</v>
      </c>
      <c r="D24" s="44">
        <f>SUM(D14:D23)</f>
        <v>3000000</v>
      </c>
      <c r="E24" s="44">
        <f t="shared" ref="E24:F24" si="0">SUM(E14:E23)</f>
        <v>180</v>
      </c>
      <c r="F24" s="44">
        <f t="shared" si="0"/>
        <v>15000</v>
      </c>
      <c r="G24" s="47"/>
      <c r="H24" s="48"/>
    </row>
    <row r="25" spans="1:8" ht="18" customHeight="1">
      <c r="A25" s="73" t="s">
        <v>80</v>
      </c>
      <c r="B25" s="66" t="s">
        <v>81</v>
      </c>
      <c r="C25" s="67"/>
      <c r="D25" s="67"/>
      <c r="E25" s="67"/>
      <c r="F25" s="68"/>
    </row>
    <row r="26" spans="1:8" ht="18" customHeight="1">
      <c r="A26" s="74"/>
      <c r="B26" s="66" t="s">
        <v>82</v>
      </c>
      <c r="C26" s="67"/>
      <c r="D26" s="67"/>
      <c r="E26" s="67"/>
      <c r="F26" s="68"/>
    </row>
    <row r="27" spans="1:8" ht="18" customHeight="1">
      <c r="A27" s="74"/>
      <c r="B27" s="79" t="s">
        <v>123</v>
      </c>
      <c r="C27" s="80"/>
      <c r="D27" s="80"/>
      <c r="E27" s="80"/>
      <c r="F27" s="81"/>
    </row>
    <row r="28" spans="1:8" ht="18" customHeight="1">
      <c r="A28" s="74"/>
      <c r="B28" s="79" t="s">
        <v>84</v>
      </c>
      <c r="C28" s="80"/>
      <c r="D28" s="80"/>
      <c r="E28" s="80"/>
      <c r="F28" s="81"/>
    </row>
    <row r="29" spans="1:8" ht="18" customHeight="1">
      <c r="A29" s="74"/>
      <c r="B29" s="79" t="s">
        <v>124</v>
      </c>
      <c r="C29" s="80"/>
      <c r="D29" s="80"/>
      <c r="E29" s="80"/>
      <c r="F29" s="81"/>
    </row>
    <row r="30" spans="1:8" ht="24.95" customHeight="1">
      <c r="A30" s="74"/>
      <c r="B30" s="66" t="s">
        <v>125</v>
      </c>
      <c r="C30" s="67"/>
      <c r="D30" s="67"/>
      <c r="E30" s="67"/>
      <c r="F30" s="68"/>
    </row>
    <row r="31" spans="1:8" ht="21" customHeight="1">
      <c r="A31" s="74"/>
      <c r="B31" s="66" t="s">
        <v>126</v>
      </c>
      <c r="C31" s="67"/>
      <c r="D31" s="67"/>
      <c r="E31" s="67"/>
      <c r="F31" s="68"/>
    </row>
    <row r="32" spans="1:8" ht="21" customHeight="1">
      <c r="A32" s="75"/>
      <c r="B32" s="66" t="s">
        <v>127</v>
      </c>
      <c r="C32" s="67"/>
      <c r="D32" s="67"/>
      <c r="E32" s="67"/>
      <c r="F32" s="68"/>
    </row>
    <row r="33" spans="1:6" ht="134.1" customHeight="1">
      <c r="A33" s="40" t="s">
        <v>94</v>
      </c>
      <c r="B33" s="69" t="s">
        <v>95</v>
      </c>
      <c r="C33" s="69"/>
      <c r="D33" s="69"/>
      <c r="E33" s="69"/>
      <c r="F33" s="69"/>
    </row>
    <row r="34" spans="1:6" hidden="1">
      <c r="A34" s="45" t="s">
        <v>122</v>
      </c>
    </row>
  </sheetData>
  <mergeCells count="25">
    <mergeCell ref="B10:D10"/>
    <mergeCell ref="B11:F11"/>
    <mergeCell ref="B12:F12"/>
    <mergeCell ref="B25:F25"/>
    <mergeCell ref="A1:F1"/>
    <mergeCell ref="B2:D2"/>
    <mergeCell ref="B3:D3"/>
    <mergeCell ref="B6:C6"/>
    <mergeCell ref="E6:F6"/>
    <mergeCell ref="B31:F31"/>
    <mergeCell ref="B32:F32"/>
    <mergeCell ref="B33:F33"/>
    <mergeCell ref="A4:A5"/>
    <mergeCell ref="A7:A8"/>
    <mergeCell ref="A9:A10"/>
    <mergeCell ref="A13:A24"/>
    <mergeCell ref="A25:A32"/>
    <mergeCell ref="B4:B5"/>
    <mergeCell ref="C4:C5"/>
    <mergeCell ref="B26:F26"/>
    <mergeCell ref="B27:F27"/>
    <mergeCell ref="B28:F28"/>
    <mergeCell ref="B29:F29"/>
    <mergeCell ref="B30:F30"/>
    <mergeCell ref="B9:D9"/>
  </mergeCells>
  <phoneticPr fontId="12" type="noConversion"/>
  <dataValidations count="1">
    <dataValidation type="list" allowBlank="1" showInputMessage="1" showErrorMessage="1" sqref="C14:C23">
      <formula1>$A$34:$A$34</formula1>
    </dataValidation>
  </dataValidations>
  <pageMargins left="0.78680555555555598" right="0.78680555555555598" top="0.78680555555555598" bottom="0.78680555555555598" header="0.31458333333333299" footer="0.31458333333333299"/>
  <pageSetup paperSize="9" scale="79" fitToHeight="100" orientation="portrait" blackAndWhite="1" r:id="rId1"/>
</worksheet>
</file>

<file path=xl/worksheets/sheet7.xml><?xml version="1.0" encoding="utf-8"?>
<worksheet xmlns="http://schemas.openxmlformats.org/spreadsheetml/2006/main" xmlns:r="http://schemas.openxmlformats.org/officeDocument/2006/relationships">
  <sheetPr>
    <tabColor rgb="FFFFC000"/>
    <pageSetUpPr fitToPage="1"/>
  </sheetPr>
  <dimension ref="A1:G14"/>
  <sheetViews>
    <sheetView view="pageBreakPreview" zoomScaleNormal="100" zoomScaleSheetLayoutView="100" workbookViewId="0">
      <pane xSplit="1" ySplit="2" topLeftCell="B3" activePane="bottomRight" state="frozen"/>
      <selection pane="topRight"/>
      <selection pane="bottomLeft"/>
      <selection pane="bottomRight" activeCell="D23" sqref="D23"/>
    </sheetView>
  </sheetViews>
  <sheetFormatPr defaultColWidth="9" defaultRowHeight="12"/>
  <cols>
    <col min="1" max="1" width="18.25" style="4" customWidth="1"/>
    <col min="2" max="2" width="14.375" style="5" customWidth="1"/>
    <col min="3" max="3" width="10.375" style="5" customWidth="1"/>
    <col min="4" max="6" width="13.25" style="7" customWidth="1"/>
    <col min="7" max="7" width="12.375" style="7" customWidth="1"/>
    <col min="8" max="16384" width="9" style="7"/>
  </cols>
  <sheetData>
    <row r="1" spans="1:7" s="1" customFormat="1" ht="20.25">
      <c r="A1" s="89" t="s">
        <v>128</v>
      </c>
      <c r="B1" s="89"/>
      <c r="C1" s="89"/>
      <c r="D1" s="89"/>
      <c r="E1" s="89"/>
      <c r="F1" s="89"/>
      <c r="G1" s="89"/>
    </row>
    <row r="2" spans="1:7" s="2" customFormat="1" ht="24">
      <c r="A2" s="8" t="s">
        <v>129</v>
      </c>
      <c r="B2" s="19" t="s">
        <v>130</v>
      </c>
      <c r="C2" s="23" t="s">
        <v>131</v>
      </c>
      <c r="D2" s="23" t="s">
        <v>132</v>
      </c>
      <c r="E2" s="23" t="s">
        <v>133</v>
      </c>
      <c r="F2" s="23" t="s">
        <v>134</v>
      </c>
      <c r="G2" s="23" t="s">
        <v>76</v>
      </c>
    </row>
    <row r="3" spans="1:7" s="3" customFormat="1">
      <c r="A3" s="10" t="s">
        <v>110</v>
      </c>
      <c r="B3" s="20">
        <v>3000000</v>
      </c>
      <c r="C3" s="25">
        <v>180</v>
      </c>
      <c r="D3" s="26" t="s">
        <v>135</v>
      </c>
      <c r="E3" s="26" t="s">
        <v>135</v>
      </c>
      <c r="F3" s="26" t="s">
        <v>135</v>
      </c>
      <c r="G3" s="51">
        <f>B3*1%*C3/360</f>
        <v>15000</v>
      </c>
    </row>
    <row r="4" spans="1:7" s="3" customFormat="1">
      <c r="A4" s="13"/>
      <c r="B4" s="20"/>
      <c r="C4" s="26"/>
      <c r="D4" s="20"/>
      <c r="E4" s="26"/>
      <c r="F4" s="20"/>
      <c r="G4" s="51">
        <f t="shared" ref="G4:G12" si="0">B4*1%*C4/360</f>
        <v>0</v>
      </c>
    </row>
    <row r="5" spans="1:7" s="3" customFormat="1">
      <c r="A5" s="13"/>
      <c r="B5" s="20"/>
      <c r="C5" s="26"/>
      <c r="D5" s="20"/>
      <c r="E5" s="49"/>
      <c r="F5" s="20"/>
      <c r="G5" s="51">
        <f t="shared" si="0"/>
        <v>0</v>
      </c>
    </row>
    <row r="6" spans="1:7">
      <c r="A6" s="15"/>
      <c r="B6" s="16"/>
      <c r="C6" s="16"/>
      <c r="D6" s="20" t="s">
        <v>136</v>
      </c>
      <c r="E6" s="26"/>
      <c r="F6" s="20"/>
      <c r="G6" s="51">
        <f t="shared" si="0"/>
        <v>0</v>
      </c>
    </row>
    <row r="7" spans="1:7">
      <c r="A7" s="15"/>
      <c r="B7" s="16"/>
      <c r="C7" s="16"/>
      <c r="D7" s="20" t="s">
        <v>136</v>
      </c>
      <c r="E7" s="26"/>
      <c r="F7" s="20"/>
      <c r="G7" s="51">
        <f t="shared" si="0"/>
        <v>0</v>
      </c>
    </row>
    <row r="8" spans="1:7">
      <c r="A8" s="15"/>
      <c r="B8" s="16"/>
      <c r="C8" s="16"/>
      <c r="D8" s="20" t="s">
        <v>136</v>
      </c>
      <c r="E8" s="26"/>
      <c r="F8" s="20"/>
      <c r="G8" s="51">
        <f t="shared" si="0"/>
        <v>0</v>
      </c>
    </row>
    <row r="9" spans="1:7">
      <c r="A9" s="15"/>
      <c r="B9" s="16"/>
      <c r="C9" s="16"/>
      <c r="D9" s="20" t="s">
        <v>136</v>
      </c>
      <c r="E9" s="26"/>
      <c r="F9" s="20"/>
      <c r="G9" s="51">
        <f t="shared" si="0"/>
        <v>0</v>
      </c>
    </row>
    <row r="10" spans="1:7">
      <c r="A10" s="15"/>
      <c r="B10" s="16"/>
      <c r="C10" s="16"/>
      <c r="D10" s="20" t="s">
        <v>136</v>
      </c>
      <c r="E10" s="26"/>
      <c r="F10" s="20"/>
      <c r="G10" s="51">
        <f t="shared" si="0"/>
        <v>0</v>
      </c>
    </row>
    <row r="11" spans="1:7">
      <c r="A11" s="15"/>
      <c r="B11" s="16"/>
      <c r="C11" s="16"/>
      <c r="D11" s="20" t="s">
        <v>136</v>
      </c>
      <c r="E11" s="26"/>
      <c r="F11" s="20"/>
      <c r="G11" s="51">
        <f t="shared" si="0"/>
        <v>0</v>
      </c>
    </row>
    <row r="12" spans="1:7">
      <c r="A12" s="15"/>
      <c r="B12" s="16"/>
      <c r="C12" s="16"/>
      <c r="D12" s="20" t="s">
        <v>136</v>
      </c>
      <c r="E12" s="26"/>
      <c r="F12" s="20"/>
      <c r="G12" s="51">
        <f t="shared" si="0"/>
        <v>0</v>
      </c>
    </row>
    <row r="13" spans="1:7">
      <c r="A13" s="16" t="s">
        <v>78</v>
      </c>
      <c r="B13" s="20">
        <f>SUM(B3:B12)</f>
        <v>3000000</v>
      </c>
      <c r="C13" s="16" t="s">
        <v>79</v>
      </c>
      <c r="D13" s="16" t="s">
        <v>79</v>
      </c>
      <c r="E13" s="16" t="s">
        <v>79</v>
      </c>
      <c r="F13" s="16" t="s">
        <v>79</v>
      </c>
      <c r="G13" s="20">
        <f>SUM(G3:G12)</f>
        <v>15000</v>
      </c>
    </row>
    <row r="14" spans="1:7">
      <c r="A14" s="90" t="s">
        <v>112</v>
      </c>
      <c r="B14" s="91"/>
      <c r="C14" s="91"/>
      <c r="D14" s="91"/>
      <c r="E14" s="91"/>
      <c r="F14" s="91"/>
      <c r="G14" s="91"/>
    </row>
  </sheetData>
  <mergeCells count="2">
    <mergeCell ref="A1:G1"/>
    <mergeCell ref="A14:G14"/>
  </mergeCells>
  <phoneticPr fontId="12" type="noConversion"/>
  <printOptions horizontalCentered="1"/>
  <pageMargins left="0.70833333333333304" right="0.70833333333333304" top="0.74791666666666701" bottom="0.74791666666666701" header="0.31458333333333299" footer="0.31458333333333299"/>
  <pageSetup paperSize="9" orientation="landscape" blackAndWhite="1" r:id="rId1"/>
</worksheet>
</file>

<file path=xl/worksheets/sheet8.xml><?xml version="1.0" encoding="utf-8"?>
<worksheet xmlns="http://schemas.openxmlformats.org/spreadsheetml/2006/main" xmlns:r="http://schemas.openxmlformats.org/officeDocument/2006/relationships">
  <sheetPr>
    <tabColor rgb="FFFFC000"/>
    <pageSetUpPr fitToPage="1"/>
  </sheetPr>
  <dimension ref="A1:I39"/>
  <sheetViews>
    <sheetView view="pageBreakPreview" topLeftCell="A25" zoomScale="90" zoomScaleNormal="100" zoomScaleSheetLayoutView="90" workbookViewId="0">
      <selection activeCell="B46" sqref="B46"/>
    </sheetView>
  </sheetViews>
  <sheetFormatPr defaultColWidth="9" defaultRowHeight="13.5"/>
  <cols>
    <col min="1" max="1" width="16.375" style="37" customWidth="1"/>
    <col min="2" max="2" width="17.75" style="37" customWidth="1"/>
    <col min="3" max="6" width="19.875" style="37" customWidth="1"/>
    <col min="7" max="7" width="42.625" style="38" customWidth="1"/>
    <col min="8" max="8" width="9" style="38"/>
    <col min="9" max="9" width="18" style="39" customWidth="1"/>
    <col min="10" max="16384" width="9" style="38"/>
  </cols>
  <sheetData>
    <row r="1" spans="1:8" ht="42.75" customHeight="1">
      <c r="A1" s="85" t="s">
        <v>137</v>
      </c>
      <c r="B1" s="85"/>
      <c r="C1" s="85"/>
      <c r="D1" s="85"/>
      <c r="E1" s="85"/>
      <c r="F1" s="85"/>
      <c r="G1" s="46" t="s">
        <v>65</v>
      </c>
    </row>
    <row r="2" spans="1:8">
      <c r="A2" s="40" t="s">
        <v>28</v>
      </c>
      <c r="B2" s="83" t="str">
        <f>'信息统计表（此表需提供电子版）'!A20</f>
        <v>示例公司——甲公司</v>
      </c>
      <c r="C2" s="83"/>
      <c r="D2" s="83"/>
      <c r="E2" s="40" t="s">
        <v>29</v>
      </c>
      <c r="F2" s="42" t="str">
        <f>'信息统计表（此表需提供电子版）'!B20</f>
        <v>张三</v>
      </c>
    </row>
    <row r="3" spans="1:8">
      <c r="A3" s="40" t="s">
        <v>31</v>
      </c>
      <c r="B3" s="86" t="str">
        <f>'信息统计表（此表需提供电子版）'!D20</f>
        <v>海淀园</v>
      </c>
      <c r="C3" s="87"/>
      <c r="D3" s="88"/>
      <c r="E3" s="40" t="s">
        <v>30</v>
      </c>
      <c r="F3" s="42" t="str">
        <f>'信息统计表（此表需提供电子版）'!C20</f>
        <v>11111111-1</v>
      </c>
    </row>
    <row r="4" spans="1:8">
      <c r="A4" s="70" t="s">
        <v>24</v>
      </c>
      <c r="B4" s="76" t="str">
        <f>'信息统计表（此表需提供电子版）'!E20</f>
        <v>前沿信息产业</v>
      </c>
      <c r="C4" s="78" t="s">
        <v>66</v>
      </c>
      <c r="D4" s="40" t="s">
        <v>32</v>
      </c>
      <c r="E4" s="40" t="s">
        <v>33</v>
      </c>
      <c r="F4" s="40" t="s">
        <v>34</v>
      </c>
    </row>
    <row r="5" spans="1:8">
      <c r="A5" s="71"/>
      <c r="B5" s="77"/>
      <c r="C5" s="78"/>
      <c r="D5" s="42" t="str">
        <f>'信息统计表（此表需提供电子版）'!F20</f>
        <v>李四</v>
      </c>
      <c r="E5" s="42" t="str">
        <f>'信息统计表（此表需提供电子版）'!G20</f>
        <v>××部门经理</v>
      </c>
      <c r="F5" s="42" t="str">
        <f>'信息统计表（此表需提供电子版）'!H20</f>
        <v>134********</v>
      </c>
    </row>
    <row r="6" spans="1:8" ht="40.5">
      <c r="A6" s="40" t="s">
        <v>67</v>
      </c>
      <c r="B6" s="86" t="str">
        <f>'信息统计表（此表需提供电子版）'!Q20</f>
        <v>6123000009807</v>
      </c>
      <c r="C6" s="87"/>
      <c r="D6" s="40" t="s">
        <v>43</v>
      </c>
      <c r="E6" s="86" t="str">
        <f>'信息统计表（此表需提供电子版）'!R20</f>
        <v>中国××银行××支行</v>
      </c>
      <c r="F6" s="88"/>
    </row>
    <row r="7" spans="1:8">
      <c r="A7" s="72" t="s">
        <v>26</v>
      </c>
      <c r="B7" s="40" t="s">
        <v>35</v>
      </c>
      <c r="C7" s="40" t="s">
        <v>36</v>
      </c>
      <c r="D7" s="40" t="s">
        <v>37</v>
      </c>
      <c r="E7" s="40" t="s">
        <v>38</v>
      </c>
      <c r="F7" s="40" t="s">
        <v>39</v>
      </c>
    </row>
    <row r="8" spans="1:8">
      <c r="A8" s="72"/>
      <c r="B8" s="42" t="str">
        <f>'信息统计表（此表需提供电子版）'!I20</f>
        <v>3</v>
      </c>
      <c r="C8" s="42" t="str">
        <f>'信息统计表（此表需提供电子版）'!J20</f>
        <v>4</v>
      </c>
      <c r="D8" s="42" t="str">
        <f>'信息统计表（此表需提供电子版）'!K20</f>
        <v>10</v>
      </c>
      <c r="E8" s="42" t="str">
        <f>'信息统计表（此表需提供电子版）'!L20</f>
        <v>20</v>
      </c>
      <c r="F8" s="42" t="str">
        <f>'信息统计表（此表需提供电子版）'!M20</f>
        <v>5</v>
      </c>
    </row>
    <row r="9" spans="1:8">
      <c r="A9" s="72" t="s">
        <v>68</v>
      </c>
      <c r="B9" s="72" t="s">
        <v>40</v>
      </c>
      <c r="C9" s="72"/>
      <c r="D9" s="72"/>
      <c r="E9" s="40" t="s">
        <v>41</v>
      </c>
      <c r="F9" s="40" t="s">
        <v>34</v>
      </c>
    </row>
    <row r="10" spans="1:8">
      <c r="A10" s="72"/>
      <c r="B10" s="82" t="str">
        <f>'信息统计表（此表需提供电子版）'!N20</f>
        <v>中国××银行股份有限公司</v>
      </c>
      <c r="C10" s="83"/>
      <c r="D10" s="83"/>
      <c r="E10" s="42" t="str">
        <f>'信息统计表（此表需提供电子版）'!O20</f>
        <v>王五</v>
      </c>
      <c r="F10" s="42" t="str">
        <f>'信息统计表（此表需提供电子版）'!P20</f>
        <v>136********</v>
      </c>
    </row>
    <row r="11" spans="1:8" ht="81">
      <c r="A11" s="40" t="s">
        <v>69</v>
      </c>
      <c r="B11" s="84"/>
      <c r="C11" s="84"/>
      <c r="D11" s="84"/>
      <c r="E11" s="84"/>
      <c r="F11" s="84"/>
    </row>
    <row r="12" spans="1:8" ht="27">
      <c r="A12" s="40" t="s">
        <v>70</v>
      </c>
      <c r="B12" s="84"/>
      <c r="C12" s="84"/>
      <c r="D12" s="84"/>
      <c r="E12" s="84"/>
      <c r="F12" s="84"/>
    </row>
    <row r="13" spans="1:8" ht="40.5">
      <c r="A13" s="72" t="s">
        <v>71</v>
      </c>
      <c r="B13" s="43" t="s">
        <v>72</v>
      </c>
      <c r="C13" s="40" t="s">
        <v>73</v>
      </c>
      <c r="D13" s="40" t="s">
        <v>138</v>
      </c>
      <c r="E13" s="41" t="s">
        <v>75</v>
      </c>
      <c r="F13" s="41" t="s">
        <v>76</v>
      </c>
    </row>
    <row r="14" spans="1:8">
      <c r="A14" s="72"/>
      <c r="B14" s="40">
        <v>1</v>
      </c>
      <c r="C14" s="40" t="s">
        <v>139</v>
      </c>
      <c r="D14" s="44">
        <v>3000000</v>
      </c>
      <c r="E14" s="44">
        <v>136000</v>
      </c>
      <c r="F14" s="44">
        <v>54400</v>
      </c>
      <c r="G14" s="47"/>
      <c r="H14" s="48"/>
    </row>
    <row r="15" spans="1:8">
      <c r="A15" s="72"/>
      <c r="B15" s="40">
        <v>2</v>
      </c>
      <c r="C15" s="40"/>
      <c r="D15" s="44"/>
      <c r="E15" s="44"/>
      <c r="F15" s="44"/>
      <c r="G15" s="47"/>
      <c r="H15" s="48"/>
    </row>
    <row r="16" spans="1:8">
      <c r="A16" s="72"/>
      <c r="B16" s="40">
        <v>3</v>
      </c>
      <c r="C16" s="40"/>
      <c r="D16" s="44"/>
      <c r="E16" s="44"/>
      <c r="F16" s="44"/>
      <c r="G16" s="47"/>
      <c r="H16" s="48"/>
    </row>
    <row r="17" spans="1:8">
      <c r="A17" s="72"/>
      <c r="B17" s="40">
        <v>4</v>
      </c>
      <c r="C17" s="40"/>
      <c r="D17" s="44"/>
      <c r="E17" s="44"/>
      <c r="F17" s="44"/>
      <c r="G17" s="47"/>
      <c r="H17" s="48"/>
    </row>
    <row r="18" spans="1:8">
      <c r="A18" s="72"/>
      <c r="B18" s="40">
        <v>5</v>
      </c>
      <c r="C18" s="40"/>
      <c r="D18" s="44"/>
      <c r="E18" s="44"/>
      <c r="F18" s="44"/>
      <c r="G18" s="47"/>
      <c r="H18" s="48"/>
    </row>
    <row r="19" spans="1:8">
      <c r="A19" s="72"/>
      <c r="B19" s="40">
        <v>6</v>
      </c>
      <c r="C19" s="40"/>
      <c r="D19" s="44"/>
      <c r="E19" s="44"/>
      <c r="F19" s="44"/>
      <c r="G19" s="47"/>
      <c r="H19" s="48"/>
    </row>
    <row r="20" spans="1:8">
      <c r="A20" s="72"/>
      <c r="B20" s="40">
        <v>7</v>
      </c>
      <c r="C20" s="40"/>
      <c r="D20" s="44"/>
      <c r="E20" s="44"/>
      <c r="F20" s="44"/>
      <c r="G20" s="47"/>
      <c r="H20" s="48"/>
    </row>
    <row r="21" spans="1:8">
      <c r="A21" s="72"/>
      <c r="B21" s="40">
        <v>8</v>
      </c>
      <c r="C21" s="40"/>
      <c r="D21" s="44"/>
      <c r="E21" s="44"/>
      <c r="F21" s="44"/>
      <c r="G21" s="47"/>
      <c r="H21" s="48"/>
    </row>
    <row r="22" spans="1:8">
      <c r="A22" s="72"/>
      <c r="B22" s="40">
        <v>9</v>
      </c>
      <c r="C22" s="40"/>
      <c r="D22" s="44"/>
      <c r="E22" s="44"/>
      <c r="F22" s="44"/>
      <c r="G22" s="47"/>
      <c r="H22" s="48"/>
    </row>
    <row r="23" spans="1:8">
      <c r="A23" s="72"/>
      <c r="B23" s="40">
        <v>10</v>
      </c>
      <c r="C23" s="40"/>
      <c r="D23" s="44"/>
      <c r="E23" s="44"/>
      <c r="F23" s="44"/>
      <c r="G23" s="47"/>
      <c r="H23" s="48"/>
    </row>
    <row r="24" spans="1:8">
      <c r="A24" s="72"/>
      <c r="B24" s="40" t="s">
        <v>78</v>
      </c>
      <c r="C24" s="40" t="s">
        <v>79</v>
      </c>
      <c r="D24" s="44">
        <f>SUM(D14:D23)</f>
        <v>3000000</v>
      </c>
      <c r="E24" s="44">
        <f t="shared" ref="E24:F24" si="0">SUM(E14:E23)</f>
        <v>136000</v>
      </c>
      <c r="F24" s="44">
        <f t="shared" si="0"/>
        <v>54400</v>
      </c>
      <c r="G24" s="47"/>
      <c r="H24" s="48"/>
    </row>
    <row r="25" spans="1:8" ht="18" customHeight="1">
      <c r="A25" s="73" t="s">
        <v>80</v>
      </c>
      <c r="B25" s="66" t="s">
        <v>81</v>
      </c>
      <c r="C25" s="67"/>
      <c r="D25" s="67"/>
      <c r="E25" s="67"/>
      <c r="F25" s="68"/>
    </row>
    <row r="26" spans="1:8" ht="18" customHeight="1">
      <c r="A26" s="74"/>
      <c r="B26" s="66" t="s">
        <v>82</v>
      </c>
      <c r="C26" s="67"/>
      <c r="D26" s="67"/>
      <c r="E26" s="67"/>
      <c r="F26" s="68"/>
    </row>
    <row r="27" spans="1:8" ht="18" customHeight="1">
      <c r="A27" s="74"/>
      <c r="B27" s="79" t="s">
        <v>83</v>
      </c>
      <c r="C27" s="80"/>
      <c r="D27" s="80"/>
      <c r="E27" s="80"/>
      <c r="F27" s="81"/>
    </row>
    <row r="28" spans="1:8" ht="18" customHeight="1">
      <c r="A28" s="74"/>
      <c r="B28" s="79" t="s">
        <v>84</v>
      </c>
      <c r="C28" s="80"/>
      <c r="D28" s="80"/>
      <c r="E28" s="80"/>
      <c r="F28" s="81"/>
    </row>
    <row r="29" spans="1:8" ht="18" customHeight="1">
      <c r="A29" s="74"/>
      <c r="B29" s="79" t="s">
        <v>140</v>
      </c>
      <c r="C29" s="80"/>
      <c r="D29" s="80"/>
      <c r="E29" s="80"/>
      <c r="F29" s="81"/>
    </row>
    <row r="30" spans="1:8" ht="18" customHeight="1">
      <c r="A30" s="74"/>
      <c r="B30" s="79" t="s">
        <v>141</v>
      </c>
      <c r="C30" s="80"/>
      <c r="D30" s="80"/>
      <c r="E30" s="80"/>
      <c r="F30" s="81"/>
    </row>
    <row r="31" spans="1:8" ht="30.6" customHeight="1">
      <c r="A31" s="74"/>
      <c r="B31" s="66" t="s">
        <v>142</v>
      </c>
      <c r="C31" s="67"/>
      <c r="D31" s="67"/>
      <c r="E31" s="67"/>
      <c r="F31" s="68"/>
    </row>
    <row r="32" spans="1:8" ht="18" customHeight="1">
      <c r="A32" s="74"/>
      <c r="B32" s="66" t="s">
        <v>143</v>
      </c>
      <c r="C32" s="67"/>
      <c r="D32" s="67"/>
      <c r="E32" s="67"/>
      <c r="F32" s="68"/>
    </row>
    <row r="33" spans="1:6" ht="18" customHeight="1">
      <c r="A33" s="75"/>
      <c r="B33" s="66" t="s">
        <v>127</v>
      </c>
      <c r="C33" s="67"/>
      <c r="D33" s="67"/>
      <c r="E33" s="67"/>
      <c r="F33" s="68"/>
    </row>
    <row r="34" spans="1:6" ht="120.6" customHeight="1">
      <c r="A34" s="40" t="s">
        <v>94</v>
      </c>
      <c r="B34" s="69" t="s">
        <v>95</v>
      </c>
      <c r="C34" s="69"/>
      <c r="D34" s="69"/>
      <c r="E34" s="69"/>
      <c r="F34" s="69"/>
    </row>
    <row r="35" spans="1:6" hidden="1">
      <c r="A35" s="45" t="s">
        <v>139</v>
      </c>
    </row>
    <row r="36" spans="1:6" hidden="1">
      <c r="A36" s="50" t="s">
        <v>144</v>
      </c>
    </row>
    <row r="37" spans="1:6" hidden="1">
      <c r="A37" s="50" t="s">
        <v>145</v>
      </c>
    </row>
    <row r="38" spans="1:6" hidden="1">
      <c r="A38" s="50" t="s">
        <v>146</v>
      </c>
    </row>
    <row r="39" spans="1:6" hidden="1">
      <c r="A39" s="50" t="s">
        <v>147</v>
      </c>
    </row>
  </sheetData>
  <mergeCells count="26">
    <mergeCell ref="A1:F1"/>
    <mergeCell ref="B2:D2"/>
    <mergeCell ref="B3:D3"/>
    <mergeCell ref="B6:C6"/>
    <mergeCell ref="E6:F6"/>
    <mergeCell ref="B9:D9"/>
    <mergeCell ref="B10:D10"/>
    <mergeCell ref="B11:F11"/>
    <mergeCell ref="B12:F12"/>
    <mergeCell ref="B25:F25"/>
    <mergeCell ref="B31:F31"/>
    <mergeCell ref="B32:F32"/>
    <mergeCell ref="B33:F33"/>
    <mergeCell ref="B34:F34"/>
    <mergeCell ref="A4:A5"/>
    <mergeCell ref="A7:A8"/>
    <mergeCell ref="A9:A10"/>
    <mergeCell ref="A13:A24"/>
    <mergeCell ref="A25:A33"/>
    <mergeCell ref="B4:B5"/>
    <mergeCell ref="C4:C5"/>
    <mergeCell ref="B26:F26"/>
    <mergeCell ref="B27:F27"/>
    <mergeCell ref="B28:F28"/>
    <mergeCell ref="B29:F29"/>
    <mergeCell ref="B30:F30"/>
  </mergeCells>
  <phoneticPr fontId="12" type="noConversion"/>
  <dataValidations count="1">
    <dataValidation type="list" allowBlank="1" showInputMessage="1" showErrorMessage="1" sqref="C14:C23">
      <formula1>$A$35:$A$39</formula1>
    </dataValidation>
  </dataValidations>
  <pageMargins left="0.78680555555555598" right="0.78680555555555598" top="0.78680555555555598" bottom="0.78680555555555598" header="0.31458333333333299" footer="0.31458333333333299"/>
  <pageSetup paperSize="9" scale="75" fitToHeight="100" orientation="portrait" blackAndWhite="1" r:id="rId1"/>
</worksheet>
</file>

<file path=xl/worksheets/sheet9.xml><?xml version="1.0" encoding="utf-8"?>
<worksheet xmlns="http://schemas.openxmlformats.org/spreadsheetml/2006/main" xmlns:r="http://schemas.openxmlformats.org/officeDocument/2006/relationships">
  <sheetPr>
    <tabColor rgb="FFFFC000"/>
    <pageSetUpPr fitToPage="1"/>
  </sheetPr>
  <dimension ref="A1:I14"/>
  <sheetViews>
    <sheetView view="pageBreakPreview" zoomScaleNormal="100" zoomScaleSheetLayoutView="100" workbookViewId="0">
      <pane xSplit="1" ySplit="2" topLeftCell="B3" activePane="bottomRight" state="frozen"/>
      <selection pane="topRight"/>
      <selection pane="bottomLeft"/>
      <selection pane="bottomRight" activeCell="A25" sqref="A25:XFD25"/>
    </sheetView>
  </sheetViews>
  <sheetFormatPr defaultColWidth="9" defaultRowHeight="12"/>
  <cols>
    <col min="1" max="1" width="18.25" style="4" customWidth="1"/>
    <col min="2" max="2" width="5.125" style="5" customWidth="1"/>
    <col min="3" max="3" width="9.5" style="5" customWidth="1"/>
    <col min="4" max="4" width="14.375" style="5" customWidth="1"/>
    <col min="5" max="5" width="10.375" style="5" customWidth="1"/>
    <col min="6" max="6" width="14.375" style="7" customWidth="1"/>
    <col min="7" max="7" width="10.375" style="7" customWidth="1"/>
    <col min="8" max="8" width="12.375" style="7" customWidth="1"/>
    <col min="9" max="9" width="11.375" style="7" customWidth="1"/>
    <col min="10" max="16384" width="9" style="7"/>
  </cols>
  <sheetData>
    <row r="1" spans="1:9" s="1" customFormat="1" ht="20.25">
      <c r="A1" s="89" t="s">
        <v>148</v>
      </c>
      <c r="B1" s="89"/>
      <c r="C1" s="89"/>
      <c r="D1" s="89"/>
      <c r="E1" s="89"/>
      <c r="F1" s="89"/>
      <c r="G1" s="89"/>
      <c r="H1" s="89"/>
      <c r="I1" s="89"/>
    </row>
    <row r="2" spans="1:9" s="2" customFormat="1" ht="24">
      <c r="A2" s="8" t="s">
        <v>149</v>
      </c>
      <c r="B2" s="23" t="s">
        <v>150</v>
      </c>
      <c r="C2" s="23" t="s">
        <v>151</v>
      </c>
      <c r="D2" s="19" t="s">
        <v>138</v>
      </c>
      <c r="E2" s="23" t="s">
        <v>106</v>
      </c>
      <c r="F2" s="23" t="s">
        <v>107</v>
      </c>
      <c r="G2" s="23" t="s">
        <v>108</v>
      </c>
      <c r="H2" s="23" t="s">
        <v>109</v>
      </c>
      <c r="I2" s="23" t="s">
        <v>76</v>
      </c>
    </row>
    <row r="3" spans="1:9" s="3" customFormat="1">
      <c r="A3" s="10" t="s">
        <v>110</v>
      </c>
      <c r="B3" s="25" t="s">
        <v>152</v>
      </c>
      <c r="C3" s="26">
        <v>42705</v>
      </c>
      <c r="D3" s="20">
        <v>3000000</v>
      </c>
      <c r="E3" s="26">
        <v>43799</v>
      </c>
      <c r="F3" s="20">
        <v>3000000</v>
      </c>
      <c r="G3" s="26">
        <v>43524</v>
      </c>
      <c r="H3" s="20">
        <v>34000</v>
      </c>
      <c r="I3" s="16" t="s">
        <v>79</v>
      </c>
    </row>
    <row r="4" spans="1:9" s="3" customFormat="1">
      <c r="A4" s="13"/>
      <c r="B4" s="25"/>
      <c r="C4" s="26"/>
      <c r="D4" s="20"/>
      <c r="E4" s="26"/>
      <c r="F4" s="20"/>
      <c r="G4" s="26">
        <v>43616</v>
      </c>
      <c r="H4" s="20">
        <v>34000</v>
      </c>
      <c r="I4" s="16" t="s">
        <v>79</v>
      </c>
    </row>
    <row r="5" spans="1:9" s="3" customFormat="1">
      <c r="A5" s="13"/>
      <c r="B5" s="25"/>
      <c r="C5" s="26"/>
      <c r="D5" s="20"/>
      <c r="E5" s="26"/>
      <c r="F5" s="20"/>
      <c r="G5" s="49">
        <v>43708</v>
      </c>
      <c r="H5" s="20">
        <v>34000</v>
      </c>
      <c r="I5" s="16" t="s">
        <v>79</v>
      </c>
    </row>
    <row r="6" spans="1:9">
      <c r="A6" s="15"/>
      <c r="B6" s="16"/>
      <c r="C6" s="16"/>
      <c r="D6" s="16"/>
      <c r="E6" s="16" t="s">
        <v>136</v>
      </c>
      <c r="F6" s="20" t="s">
        <v>136</v>
      </c>
      <c r="G6" s="26">
        <v>43799</v>
      </c>
      <c r="H6" s="20">
        <v>34000</v>
      </c>
      <c r="I6" s="16" t="s">
        <v>79</v>
      </c>
    </row>
    <row r="7" spans="1:9">
      <c r="A7" s="15"/>
      <c r="B7" s="16"/>
      <c r="C7" s="16"/>
      <c r="D7" s="16"/>
      <c r="E7" s="16" t="s">
        <v>136</v>
      </c>
      <c r="F7" s="20" t="s">
        <v>136</v>
      </c>
      <c r="G7" s="26"/>
      <c r="H7" s="20"/>
      <c r="I7" s="16" t="s">
        <v>79</v>
      </c>
    </row>
    <row r="8" spans="1:9">
      <c r="A8" s="15"/>
      <c r="B8" s="16"/>
      <c r="C8" s="16"/>
      <c r="D8" s="16"/>
      <c r="E8" s="16" t="s">
        <v>136</v>
      </c>
      <c r="F8" s="20" t="s">
        <v>136</v>
      </c>
      <c r="G8" s="26"/>
      <c r="H8" s="20"/>
      <c r="I8" s="16" t="s">
        <v>79</v>
      </c>
    </row>
    <row r="9" spans="1:9">
      <c r="A9" s="15"/>
      <c r="B9" s="16"/>
      <c r="C9" s="16"/>
      <c r="D9" s="16"/>
      <c r="E9" s="16" t="s">
        <v>136</v>
      </c>
      <c r="F9" s="20" t="s">
        <v>136</v>
      </c>
      <c r="G9" s="26"/>
      <c r="H9" s="20"/>
      <c r="I9" s="16" t="s">
        <v>79</v>
      </c>
    </row>
    <row r="10" spans="1:9">
      <c r="A10" s="15"/>
      <c r="B10" s="16"/>
      <c r="C10" s="16"/>
      <c r="D10" s="16"/>
      <c r="E10" s="16" t="s">
        <v>136</v>
      </c>
      <c r="F10" s="20" t="s">
        <v>136</v>
      </c>
      <c r="G10" s="26"/>
      <c r="H10" s="20"/>
      <c r="I10" s="16" t="s">
        <v>79</v>
      </c>
    </row>
    <row r="11" spans="1:9">
      <c r="A11" s="15"/>
      <c r="B11" s="16"/>
      <c r="C11" s="16"/>
      <c r="D11" s="16"/>
      <c r="E11" s="16" t="s">
        <v>136</v>
      </c>
      <c r="F11" s="20" t="s">
        <v>136</v>
      </c>
      <c r="G11" s="26"/>
      <c r="H11" s="20"/>
      <c r="I11" s="16" t="s">
        <v>79</v>
      </c>
    </row>
    <row r="12" spans="1:9">
      <c r="A12" s="15"/>
      <c r="B12" s="16"/>
      <c r="C12" s="16"/>
      <c r="D12" s="16"/>
      <c r="E12" s="16" t="s">
        <v>136</v>
      </c>
      <c r="F12" s="20" t="s">
        <v>136</v>
      </c>
      <c r="G12" s="26"/>
      <c r="H12" s="20"/>
      <c r="I12" s="16" t="s">
        <v>79</v>
      </c>
    </row>
    <row r="13" spans="1:9">
      <c r="A13" s="16" t="s">
        <v>78</v>
      </c>
      <c r="B13" s="16" t="s">
        <v>79</v>
      </c>
      <c r="C13" s="16" t="s">
        <v>79</v>
      </c>
      <c r="D13" s="16" t="s">
        <v>79</v>
      </c>
      <c r="E13" s="16" t="s">
        <v>79</v>
      </c>
      <c r="F13" s="20">
        <f>SUM(F3:F12)</f>
        <v>3000000</v>
      </c>
      <c r="G13" s="16" t="s">
        <v>79</v>
      </c>
      <c r="H13" s="20">
        <f>SUM(H3:H12)</f>
        <v>136000</v>
      </c>
      <c r="I13" s="20">
        <f>ROUND(H13*40%,2)</f>
        <v>54400</v>
      </c>
    </row>
    <row r="14" spans="1:9">
      <c r="A14" s="90" t="s">
        <v>112</v>
      </c>
      <c r="B14" s="91"/>
      <c r="C14" s="91"/>
      <c r="D14" s="91"/>
      <c r="E14" s="91"/>
      <c r="F14" s="91"/>
      <c r="G14" s="91"/>
      <c r="H14" s="91"/>
      <c r="I14" s="91"/>
    </row>
  </sheetData>
  <mergeCells count="2">
    <mergeCell ref="A1:I1"/>
    <mergeCell ref="A14:I14"/>
  </mergeCells>
  <phoneticPr fontId="12" type="noConversion"/>
  <printOptions horizontalCentered="1"/>
  <pageMargins left="0.70833333333333304" right="0.70833333333333304" top="0.74791666666666701" bottom="0.74791666666666701" header="0.31458333333333299" footer="0.31458333333333299"/>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26</vt:i4>
      </vt:variant>
    </vt:vector>
  </HeadingPairs>
  <TitlesOfParts>
    <vt:vector size="41" baseType="lpstr">
      <vt:lpstr>信息统计表（此表需提供电子版）</vt:lpstr>
      <vt:lpstr>2-1银行贷款类</vt:lpstr>
      <vt:lpstr>2-1-1银行贷款类</vt:lpstr>
      <vt:lpstr>2-2担保贷款类</vt:lpstr>
      <vt:lpstr>2-2-1担保贷款类</vt:lpstr>
      <vt:lpstr>2-3商票类</vt:lpstr>
      <vt:lpstr>2-3-1商票类</vt:lpstr>
      <vt:lpstr>2-4债券融资类</vt:lpstr>
      <vt:lpstr>2-4-1债券融资类</vt:lpstr>
      <vt:lpstr>2-5融资租赁类</vt:lpstr>
      <vt:lpstr>2-5-1融资租赁类</vt:lpstr>
      <vt:lpstr>2-1-2知识产权质押贷款（废）</vt:lpstr>
      <vt:lpstr>2-1-3股权质押贷款（废）</vt:lpstr>
      <vt:lpstr>2-1-4应收账款质押贷款（废）</vt:lpstr>
      <vt:lpstr>2-1-5并购贷款（废）</vt:lpstr>
      <vt:lpstr>'2-1-1银行贷款类'!Print_Area</vt:lpstr>
      <vt:lpstr>'2-1银行贷款类'!Print_Area</vt:lpstr>
      <vt:lpstr>'2-2-1担保贷款类'!Print_Area</vt:lpstr>
      <vt:lpstr>'2-2担保贷款类'!Print_Area</vt:lpstr>
      <vt:lpstr>'2-3-1商票类'!Print_Area</vt:lpstr>
      <vt:lpstr>'2-3商票类'!Print_Area</vt:lpstr>
      <vt:lpstr>'2-4-1债券融资类'!Print_Area</vt:lpstr>
      <vt:lpstr>'2-4债券融资类'!Print_Area</vt:lpstr>
      <vt:lpstr>'2-5-1融资租赁类'!Print_Area</vt:lpstr>
      <vt:lpstr>'2-5融资租赁类'!Print_Area</vt:lpstr>
      <vt:lpstr>'2-1银行贷款类'!Print_Titles</vt:lpstr>
      <vt:lpstr>'2-2担保贷款类'!Print_Titles</vt:lpstr>
      <vt:lpstr>'2-3商票类'!Print_Titles</vt:lpstr>
      <vt:lpstr>'2-4债券融资类'!Print_Titles</vt:lpstr>
      <vt:lpstr>'2-5融资租赁类'!Print_Titles</vt:lpstr>
      <vt:lpstr>'2-1银行贷款类'!simple_0_2</vt:lpstr>
      <vt:lpstr>'2-2担保贷款类'!simple_0_2</vt:lpstr>
      <vt:lpstr>'2-3商票类'!simple_0_2</vt:lpstr>
      <vt:lpstr>'2-4债券融资类'!simple_0_2</vt:lpstr>
      <vt:lpstr>'2-5融资租赁类'!simple_0_2</vt:lpstr>
      <vt:lpstr>'2-1银行贷款类'!simple_0_4</vt:lpstr>
      <vt:lpstr>'2-2担保贷款类'!simple_0_4</vt:lpstr>
      <vt:lpstr>'2-3商票类'!simple_0_4</vt:lpstr>
      <vt:lpstr>'2-4债券融资类'!simple_0_4</vt:lpstr>
      <vt:lpstr>'2-5融资租赁类'!simple_0_4</vt:lpstr>
      <vt:lpstr>'2-1银行贷款类'!simple_0_6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徐先生</dc:creator>
  <cp:lastModifiedBy>殷豪</cp:lastModifiedBy>
  <cp:lastPrinted>2020-05-16T12:16:00Z</cp:lastPrinted>
  <dcterms:created xsi:type="dcterms:W3CDTF">2018-06-27T14:40:00Z</dcterms:created>
  <dcterms:modified xsi:type="dcterms:W3CDTF">2020-05-21T03:08:48Z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2052-10.8.0.7285</vt:lpwstr>
  </property>
</Properties>
</file>